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carnet-my.sharepoint.com/personal/tihana_paclik_skole_hr/Documents/MOJI DOKUMENTI TRNOVITICA/FINANCIJSKI IZVJEŠTAJ/06-2024/"/>
    </mc:Choice>
  </mc:AlternateContent>
  <xr:revisionPtr revIDLastSave="23" documentId="13_ncr:1_{7E875485-CF63-4EE9-9F97-713A4404F8C8}" xr6:coauthVersionLast="47" xr6:coauthVersionMax="47" xr10:uidLastSave="{03F5C5B8-9DE9-47B5-927D-08CA2270027D}"/>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G301" i="9"/>
  <c r="F301" i="9"/>
  <c r="E301" i="9"/>
  <c r="B301" i="9" s="1"/>
  <c r="H300" i="9"/>
  <c r="G300" i="9"/>
  <c r="E300" i="9" s="1"/>
  <c r="B300" i="9" s="1"/>
  <c r="F300" i="9"/>
  <c r="H299" i="9"/>
  <c r="G299" i="9"/>
  <c r="E299" i="9" s="1"/>
  <c r="B299" i="9" s="1"/>
  <c r="F299" i="9"/>
  <c r="H298" i="9"/>
  <c r="G298" i="9"/>
  <c r="E298" i="9" s="1"/>
  <c r="B298" i="9" s="1"/>
  <c r="F298" i="9"/>
  <c r="H297" i="9"/>
  <c r="E297" i="9" s="1"/>
  <c r="B297" i="9" s="1"/>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E282" i="9"/>
  <c r="B282" i="9" s="1"/>
  <c r="H281" i="9"/>
  <c r="G281" i="9"/>
  <c r="F281" i="9"/>
  <c r="E281" i="9"/>
  <c r="B281" i="9" s="1"/>
  <c r="F280" i="9"/>
  <c r="F279" i="9"/>
  <c r="F278" i="9"/>
  <c r="F277" i="9"/>
  <c r="F276" i="9"/>
  <c r="L275" i="9"/>
  <c r="F275" i="9" s="1"/>
  <c r="H275" i="9"/>
  <c r="F274" i="9"/>
  <c r="I273" i="9"/>
  <c r="H273" i="9"/>
  <c r="F273" i="9"/>
  <c r="E272" i="9"/>
  <c r="M271" i="9"/>
  <c r="L271" i="9"/>
  <c r="F271" i="9"/>
  <c r="E271" i="9"/>
  <c r="B271" i="9" s="1"/>
  <c r="M270" i="9"/>
  <c r="L270" i="9"/>
  <c r="F270" i="9" s="1"/>
  <c r="B270" i="9" s="1"/>
  <c r="E270" i="9"/>
  <c r="M269" i="9"/>
  <c r="L269" i="9"/>
  <c r="E269" i="9"/>
  <c r="M268" i="9"/>
  <c r="F268" i="9" s="1"/>
  <c r="B268" i="9" s="1"/>
  <c r="L268" i="9"/>
  <c r="E268" i="9"/>
  <c r="M267" i="9"/>
  <c r="L267" i="9"/>
  <c r="F267" i="9"/>
  <c r="E267" i="9"/>
  <c r="B267" i="9" s="1"/>
  <c r="M266" i="9"/>
  <c r="L266" i="9"/>
  <c r="F266" i="9" s="1"/>
  <c r="B266" i="9" s="1"/>
  <c r="E266" i="9"/>
  <c r="M265" i="9"/>
  <c r="L265" i="9"/>
  <c r="E265" i="9"/>
  <c r="M264" i="9"/>
  <c r="L264" i="9"/>
  <c r="E264" i="9"/>
  <c r="M263" i="9"/>
  <c r="L263" i="9"/>
  <c r="F263" i="9"/>
  <c r="E263" i="9"/>
  <c r="B263" i="9" s="1"/>
  <c r="M262" i="9"/>
  <c r="L262" i="9"/>
  <c r="F262" i="9" s="1"/>
  <c r="B262" i="9" s="1"/>
  <c r="E262" i="9"/>
  <c r="M261" i="9"/>
  <c r="L261" i="9"/>
  <c r="E261" i="9"/>
  <c r="M260" i="9"/>
  <c r="F260" i="9" s="1"/>
  <c r="B260" i="9" s="1"/>
  <c r="L260" i="9"/>
  <c r="E260" i="9"/>
  <c r="M259" i="9"/>
  <c r="L259" i="9"/>
  <c r="F259" i="9"/>
  <c r="E259" i="9"/>
  <c r="B259" i="9" s="1"/>
  <c r="M258" i="9"/>
  <c r="L258" i="9"/>
  <c r="F258" i="9" s="1"/>
  <c r="B258" i="9" s="1"/>
  <c r="E258" i="9"/>
  <c r="M257" i="9"/>
  <c r="L257" i="9"/>
  <c r="E257" i="9"/>
  <c r="M256" i="9"/>
  <c r="L256" i="9"/>
  <c r="E256" i="9"/>
  <c r="M255" i="9"/>
  <c r="L255" i="9"/>
  <c r="F255" i="9"/>
  <c r="E255" i="9"/>
  <c r="B255" i="9" s="1"/>
  <c r="M254" i="9"/>
  <c r="L254" i="9"/>
  <c r="F254" i="9" s="1"/>
  <c r="B254" i="9" s="1"/>
  <c r="E254" i="9"/>
  <c r="M253" i="9"/>
  <c r="L253" i="9"/>
  <c r="E253" i="9"/>
  <c r="M252" i="9"/>
  <c r="F252" i="9" s="1"/>
  <c r="B252" i="9" s="1"/>
  <c r="L252" i="9"/>
  <c r="E252" i="9"/>
  <c r="M251" i="9"/>
  <c r="L251" i="9"/>
  <c r="F251" i="9"/>
  <c r="E251" i="9"/>
  <c r="B251" i="9" s="1"/>
  <c r="M250" i="9"/>
  <c r="L250" i="9"/>
  <c r="F250" i="9" s="1"/>
  <c r="B250" i="9" s="1"/>
  <c r="E250" i="9"/>
  <c r="M249" i="9"/>
  <c r="L249" i="9"/>
  <c r="E249" i="9"/>
  <c r="M248" i="9"/>
  <c r="F248" i="9" s="1"/>
  <c r="B248" i="9" s="1"/>
  <c r="L248" i="9"/>
  <c r="E248" i="9"/>
  <c r="M247" i="9"/>
  <c r="L247" i="9"/>
  <c r="F247" i="9"/>
  <c r="E247" i="9"/>
  <c r="B247" i="9" s="1"/>
  <c r="M246" i="9"/>
  <c r="L246" i="9"/>
  <c r="F246" i="9" s="1"/>
  <c r="B246" i="9" s="1"/>
  <c r="E246" i="9"/>
  <c r="M245" i="9"/>
  <c r="L245" i="9"/>
  <c r="E245" i="9"/>
  <c r="M244" i="9"/>
  <c r="F244" i="9" s="1"/>
  <c r="B244" i="9" s="1"/>
  <c r="L244" i="9"/>
  <c r="E244" i="9"/>
  <c r="M243" i="9"/>
  <c r="L243" i="9"/>
  <c r="F243" i="9"/>
  <c r="E243" i="9"/>
  <c r="B243" i="9" s="1"/>
  <c r="M242" i="9"/>
  <c r="L242" i="9"/>
  <c r="F242" i="9" s="1"/>
  <c r="B242" i="9" s="1"/>
  <c r="E242" i="9"/>
  <c r="M241" i="9"/>
  <c r="L241" i="9"/>
  <c r="E241" i="9"/>
  <c r="M240" i="9"/>
  <c r="F240" i="9" s="1"/>
  <c r="B240" i="9" s="1"/>
  <c r="L240" i="9"/>
  <c r="E240" i="9"/>
  <c r="M239" i="9"/>
  <c r="L239" i="9"/>
  <c r="F239" i="9"/>
  <c r="E239" i="9"/>
  <c r="B239" i="9" s="1"/>
  <c r="M238" i="9"/>
  <c r="L238" i="9"/>
  <c r="F238" i="9" s="1"/>
  <c r="B238" i="9" s="1"/>
  <c r="E238" i="9"/>
  <c r="M237" i="9"/>
  <c r="L237" i="9"/>
  <c r="E237" i="9"/>
  <c r="M236" i="9"/>
  <c r="F236" i="9" s="1"/>
  <c r="B236" i="9" s="1"/>
  <c r="L236" i="9"/>
  <c r="E236" i="9"/>
  <c r="M235" i="9"/>
  <c r="L235" i="9"/>
  <c r="F235" i="9"/>
  <c r="E235" i="9"/>
  <c r="B235" i="9" s="1"/>
  <c r="M234" i="9"/>
  <c r="L234" i="9"/>
  <c r="F234" i="9" s="1"/>
  <c r="B234" i="9" s="1"/>
  <c r="E234" i="9"/>
  <c r="M233" i="9"/>
  <c r="L233" i="9"/>
  <c r="E233" i="9"/>
  <c r="M232" i="9"/>
  <c r="F232" i="9" s="1"/>
  <c r="B232" i="9" s="1"/>
  <c r="L232" i="9"/>
  <c r="E232" i="9"/>
  <c r="M231" i="9"/>
  <c r="L231" i="9"/>
  <c r="F231" i="9"/>
  <c r="E231" i="9"/>
  <c r="B231" i="9" s="1"/>
  <c r="M230" i="9"/>
  <c r="L230" i="9"/>
  <c r="F230" i="9" s="1"/>
  <c r="B230" i="9" s="1"/>
  <c r="E230" i="9"/>
  <c r="M229" i="9"/>
  <c r="L229" i="9"/>
  <c r="E229" i="9"/>
  <c r="M228" i="9"/>
  <c r="F228" i="9" s="1"/>
  <c r="B228" i="9" s="1"/>
  <c r="L228" i="9"/>
  <c r="E228" i="9"/>
  <c r="M227" i="9"/>
  <c r="L227" i="9"/>
  <c r="F227" i="9"/>
  <c r="E227" i="9"/>
  <c r="B227" i="9" s="1"/>
  <c r="M226" i="9"/>
  <c r="L226" i="9"/>
  <c r="F226" i="9" s="1"/>
  <c r="B226" i="9" s="1"/>
  <c r="E226" i="9"/>
  <c r="M225" i="9"/>
  <c r="L225" i="9"/>
  <c r="E225" i="9"/>
  <c r="M224" i="9"/>
  <c r="F224" i="9" s="1"/>
  <c r="B224" i="9" s="1"/>
  <c r="L224" i="9"/>
  <c r="E224" i="9"/>
  <c r="M223" i="9"/>
  <c r="F223" i="9" s="1"/>
  <c r="L223" i="9"/>
  <c r="E223" i="9"/>
  <c r="M222" i="9"/>
  <c r="L222" i="9"/>
  <c r="F222" i="9" s="1"/>
  <c r="B222" i="9" s="1"/>
  <c r="E222" i="9"/>
  <c r="M221" i="9"/>
  <c r="L221" i="9"/>
  <c r="E221" i="9"/>
  <c r="M220" i="9"/>
  <c r="F220" i="9" s="1"/>
  <c r="B220" i="9" s="1"/>
  <c r="L220" i="9"/>
  <c r="E220" i="9"/>
  <c r="M219" i="9"/>
  <c r="F219" i="9" s="1"/>
  <c r="L219" i="9"/>
  <c r="E219" i="9"/>
  <c r="M218" i="9"/>
  <c r="L218" i="9"/>
  <c r="F218" i="9" s="1"/>
  <c r="B218" i="9" s="1"/>
  <c r="E218" i="9"/>
  <c r="M217" i="9"/>
  <c r="L217" i="9"/>
  <c r="E217" i="9"/>
  <c r="M216" i="9"/>
  <c r="F216" i="9" s="1"/>
  <c r="B216" i="9" s="1"/>
  <c r="L216" i="9"/>
  <c r="E216" i="9"/>
  <c r="M215" i="9"/>
  <c r="F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H105" i="9"/>
  <c r="G105" i="9"/>
  <c r="E105" i="9" s="1"/>
  <c r="F105" i="9"/>
  <c r="H104" i="9"/>
  <c r="G104" i="9"/>
  <c r="E104" i="9" s="1"/>
  <c r="F104" i="9"/>
  <c r="B104" i="9"/>
  <c r="H103" i="9"/>
  <c r="G103" i="9"/>
  <c r="F103" i="9"/>
  <c r="E103" i="9"/>
  <c r="B103" i="9" s="1"/>
  <c r="H102" i="9"/>
  <c r="G102" i="9"/>
  <c r="F102" i="9"/>
  <c r="E102" i="9"/>
  <c r="H101" i="9"/>
  <c r="G101" i="9"/>
  <c r="E101" i="9" s="1"/>
  <c r="F101" i="9"/>
  <c r="H100" i="9"/>
  <c r="G100" i="9"/>
  <c r="E100" i="9" s="1"/>
  <c r="F100" i="9"/>
  <c r="B100" i="9"/>
  <c r="H99" i="9"/>
  <c r="G99" i="9"/>
  <c r="F99" i="9"/>
  <c r="E99" i="9"/>
  <c r="B99" i="9" s="1"/>
  <c r="H98" i="9"/>
  <c r="G98" i="9"/>
  <c r="F98" i="9"/>
  <c r="E98" i="9"/>
  <c r="H97" i="9"/>
  <c r="G97" i="9"/>
  <c r="E97" i="9" s="1"/>
  <c r="F97" i="9"/>
  <c r="H96" i="9"/>
  <c r="G96" i="9"/>
  <c r="E96" i="9" s="1"/>
  <c r="F96" i="9"/>
  <c r="B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E88" i="9" s="1"/>
  <c r="F88" i="9"/>
  <c r="B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E55" i="9" s="1"/>
  <c r="B55" i="9" s="1"/>
  <c r="G55" i="9"/>
  <c r="F55" i="9"/>
  <c r="H54" i="9"/>
  <c r="G54" i="9"/>
  <c r="E54" i="9" s="1"/>
  <c r="B54" i="9" s="1"/>
  <c r="F54" i="9"/>
  <c r="H53" i="9"/>
  <c r="G53" i="9"/>
  <c r="E53" i="9" s="1"/>
  <c r="B53" i="9" s="1"/>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E39" i="9" s="1"/>
  <c r="B39" i="9" s="1"/>
  <c r="G39" i="9"/>
  <c r="F39" i="9"/>
  <c r="H38" i="9"/>
  <c r="G38" i="9"/>
  <c r="E38" i="9" s="1"/>
  <c r="B38" i="9" s="1"/>
  <c r="F38" i="9"/>
  <c r="H37" i="9"/>
  <c r="G37" i="9"/>
  <c r="E37" i="9" s="1"/>
  <c r="B37" i="9" s="1"/>
  <c r="F37" i="9"/>
  <c r="H36" i="9"/>
  <c r="G36" i="9"/>
  <c r="F36" i="9"/>
  <c r="E36" i="9"/>
  <c r="B36" i="9" s="1"/>
  <c r="H35" i="9"/>
  <c r="G35" i="9"/>
  <c r="E35" i="9" s="1"/>
  <c r="B35" i="9" s="1"/>
  <c r="F35" i="9"/>
  <c r="H34" i="9"/>
  <c r="G34" i="9"/>
  <c r="E34" i="9" s="1"/>
  <c r="B34" i="9" s="1"/>
  <c r="F34" i="9"/>
  <c r="H33" i="9"/>
  <c r="G33" i="9"/>
  <c r="E33" i="9" s="1"/>
  <c r="B33" i="9" s="1"/>
  <c r="F33" i="9"/>
  <c r="H32" i="9"/>
  <c r="G32" i="9"/>
  <c r="F32" i="9"/>
  <c r="H31" i="9"/>
  <c r="E31" i="9" s="1"/>
  <c r="B31" i="9" s="1"/>
  <c r="G31" i="9"/>
  <c r="F31" i="9"/>
  <c r="H30" i="9"/>
  <c r="G30" i="9"/>
  <c r="F30" i="9"/>
  <c r="H29" i="9"/>
  <c r="G29" i="9"/>
  <c r="E29" i="9" s="1"/>
  <c r="B29" i="9" s="1"/>
  <c r="F29" i="9"/>
  <c r="H28" i="9"/>
  <c r="G28" i="9"/>
  <c r="F28" i="9"/>
  <c r="E28" i="9"/>
  <c r="B28" i="9" s="1"/>
  <c r="H27" i="9"/>
  <c r="E27" i="9" s="1"/>
  <c r="B27" i="9" s="1"/>
  <c r="G27" i="9"/>
  <c r="F27" i="9"/>
  <c r="H26" i="9"/>
  <c r="G26" i="9"/>
  <c r="E26" i="9" s="1"/>
  <c r="B26" i="9" s="1"/>
  <c r="F26" i="9"/>
  <c r="H25" i="9"/>
  <c r="G25" i="9"/>
  <c r="E25" i="9" s="1"/>
  <c r="B25" i="9" s="1"/>
  <c r="F25" i="9"/>
  <c r="H24" i="9"/>
  <c r="G24" i="9"/>
  <c r="F24" i="9"/>
  <c r="E24" i="9"/>
  <c r="B24" i="9" s="1"/>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s="1"/>
  <c r="D18" i="8"/>
  <c r="D8" i="8"/>
  <c r="D6"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E237" i="5" s="1"/>
  <c r="D246" i="5"/>
  <c r="F246" i="5" s="1"/>
  <c r="F244" i="5"/>
  <c r="F243" i="5"/>
  <c r="E242" i="5"/>
  <c r="D242" i="5"/>
  <c r="F242" i="5" s="1"/>
  <c r="F241" i="5"/>
  <c r="F240" i="5"/>
  <c r="F239" i="5"/>
  <c r="E239" i="5"/>
  <c r="D239" i="5"/>
  <c r="E238"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F205" i="5"/>
  <c r="F204" i="5"/>
  <c r="F203" i="5"/>
  <c r="F202" i="5"/>
  <c r="F201" i="5"/>
  <c r="F200" i="5"/>
  <c r="F199" i="5"/>
  <c r="F198" i="5"/>
  <c r="E198" i="5"/>
  <c r="D198" i="5"/>
  <c r="F197" i="5"/>
  <c r="F196" i="5"/>
  <c r="F195" i="5"/>
  <c r="F194" i="5"/>
  <c r="F193" i="5"/>
  <c r="F192" i="5"/>
  <c r="E191" i="5"/>
  <c r="E190" i="5" s="1"/>
  <c r="H309" i="9" s="1"/>
  <c r="D191" i="5"/>
  <c r="F191" i="5" s="1"/>
  <c r="F190" i="5"/>
  <c r="D190" i="5"/>
  <c r="G309" i="9" s="1"/>
  <c r="F189" i="5"/>
  <c r="F188" i="5"/>
  <c r="F187" i="5"/>
  <c r="F186" i="5"/>
  <c r="F185" i="5"/>
  <c r="F184" i="5"/>
  <c r="F183" i="5"/>
  <c r="F182" i="5"/>
  <c r="F181" i="5"/>
  <c r="F180"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F87" i="5"/>
  <c r="D87" i="5"/>
  <c r="F86" i="5"/>
  <c r="F85" i="5"/>
  <c r="F84" i="5"/>
  <c r="F83" i="5"/>
  <c r="F82" i="5"/>
  <c r="F81" i="5"/>
  <c r="F80" i="5"/>
  <c r="E79" i="5"/>
  <c r="D79" i="5"/>
  <c r="D78" i="5" s="1"/>
  <c r="F78" i="5" s="1"/>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E574" i="4"/>
  <c r="D574" i="4"/>
  <c r="F574" i="4" s="1"/>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638" i="1" s="1"/>
  <c r="D417" i="4"/>
  <c r="E416" i="4"/>
  <c r="D416" i="4"/>
  <c r="D643"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c r="F311" i="4" s="1"/>
  <c r="F310" i="4"/>
  <c r="F309" i="4"/>
  <c r="F308" i="4"/>
  <c r="F307" i="4"/>
  <c r="F306" i="4"/>
  <c r="F305" i="4"/>
  <c r="F304" i="4"/>
  <c r="E304" i="4"/>
  <c r="D304" i="4"/>
  <c r="F303" i="4"/>
  <c r="F302" i="4"/>
  <c r="F301" i="4"/>
  <c r="E300" i="4"/>
  <c r="D300" i="4"/>
  <c r="F300" i="4" s="1"/>
  <c r="D299" i="4"/>
  <c r="D298" i="4" s="1"/>
  <c r="F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F262" i="4"/>
  <c r="F261" i="4"/>
  <c r="F260" i="4"/>
  <c r="F259" i="4"/>
  <c r="E259" i="4"/>
  <c r="D259" i="4"/>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E224" i="4" s="1"/>
  <c r="D225" i="4"/>
  <c r="F225" i="4" s="1"/>
  <c r="F223" i="4"/>
  <c r="F222" i="4"/>
  <c r="F221" i="4"/>
  <c r="F220" i="4"/>
  <c r="E219" i="4"/>
  <c r="E215" i="4" s="1"/>
  <c r="D211" i="1" s="1"/>
  <c r="D219" i="4"/>
  <c r="F219" i="4" s="1"/>
  <c r="F218" i="4"/>
  <c r="F217" i="4"/>
  <c r="F216"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E133" i="4" s="1"/>
  <c r="D129" i="1" s="1"/>
  <c r="D134"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H1579" i="1" s="1"/>
  <c r="C1578" i="1"/>
  <c r="H1578" i="1" s="1"/>
  <c r="C1577" i="1"/>
  <c r="H1577" i="1" s="1"/>
  <c r="C1576" i="1"/>
  <c r="G1576" i="1" s="1"/>
  <c r="G1575" i="1"/>
  <c r="C1575" i="1"/>
  <c r="H1575" i="1" s="1"/>
  <c r="C1574" i="1"/>
  <c r="H1574" i="1" s="1"/>
  <c r="H1573" i="1"/>
  <c r="G1573" i="1"/>
  <c r="C1573" i="1"/>
  <c r="H1572" i="1"/>
  <c r="G1572" i="1"/>
  <c r="C1572" i="1"/>
  <c r="G1571" i="1"/>
  <c r="C1571" i="1"/>
  <c r="H1571" i="1" s="1"/>
  <c r="C1570" i="1"/>
  <c r="H1570" i="1" s="1"/>
  <c r="H1569" i="1"/>
  <c r="G1569" i="1"/>
  <c r="C1569" i="1"/>
  <c r="H1568" i="1"/>
  <c r="G1568" i="1"/>
  <c r="C1568" i="1"/>
  <c r="G1567" i="1"/>
  <c r="C1567" i="1"/>
  <c r="H1567" i="1" s="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C1534" i="1"/>
  <c r="H1534" i="1" s="1"/>
  <c r="H1533" i="1"/>
  <c r="G1533" i="1"/>
  <c r="C1533" i="1"/>
  <c r="H1532" i="1"/>
  <c r="G1532" i="1"/>
  <c r="C1532" i="1"/>
  <c r="G1531" i="1"/>
  <c r="C1531" i="1"/>
  <c r="H1531" i="1" s="1"/>
  <c r="C1530" i="1"/>
  <c r="H1530" i="1" s="1"/>
  <c r="H1529" i="1"/>
  <c r="G1529" i="1"/>
  <c r="C1529" i="1"/>
  <c r="H1528" i="1"/>
  <c r="G1528" i="1"/>
  <c r="C1528" i="1"/>
  <c r="G1527" i="1"/>
  <c r="C1527" i="1"/>
  <c r="H1527" i="1" s="1"/>
  <c r="C1526" i="1"/>
  <c r="H1526" i="1" s="1"/>
  <c r="H1525" i="1"/>
  <c r="G1525" i="1"/>
  <c r="C1525" i="1"/>
  <c r="G1523" i="1"/>
  <c r="C1523" i="1"/>
  <c r="H1523" i="1" s="1"/>
  <c r="C1522" i="1"/>
  <c r="H1522" i="1" s="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G1505" i="1"/>
  <c r="C1505" i="1"/>
  <c r="C1504" i="1"/>
  <c r="H1504" i="1" s="1"/>
  <c r="C1503" i="1"/>
  <c r="H1503" i="1" s="1"/>
  <c r="C1502" i="1"/>
  <c r="C1501" i="1"/>
  <c r="H1501" i="1" s="1"/>
  <c r="H1500" i="1"/>
  <c r="G1500" i="1"/>
  <c r="C1500" i="1"/>
  <c r="C1499" i="1"/>
  <c r="H1499" i="1" s="1"/>
  <c r="C1498" i="1"/>
  <c r="H1497" i="1"/>
  <c r="G1497" i="1"/>
  <c r="C1497" i="1"/>
  <c r="H1496" i="1"/>
  <c r="G1496" i="1"/>
  <c r="C1496" i="1"/>
  <c r="G1495" i="1"/>
  <c r="C1495" i="1"/>
  <c r="H1495" i="1" s="1"/>
  <c r="C1494" i="1"/>
  <c r="H1493" i="1"/>
  <c r="G1493" i="1"/>
  <c r="C1493" i="1"/>
  <c r="H1492" i="1"/>
  <c r="G1492" i="1"/>
  <c r="C1492" i="1"/>
  <c r="G1491" i="1"/>
  <c r="C1491" i="1"/>
  <c r="H1491" i="1" s="1"/>
  <c r="C1490" i="1"/>
  <c r="H1489" i="1"/>
  <c r="G1489" i="1"/>
  <c r="C1489" i="1"/>
  <c r="H1488" i="1"/>
  <c r="G1488" i="1"/>
  <c r="C1488" i="1"/>
  <c r="G1487" i="1"/>
  <c r="C1487" i="1"/>
  <c r="H1487" i="1" s="1"/>
  <c r="C1486" i="1"/>
  <c r="C1485" i="1"/>
  <c r="H1485" i="1" s="1"/>
  <c r="G1484" i="1"/>
  <c r="C1484" i="1"/>
  <c r="H1484" i="1" s="1"/>
  <c r="C1483" i="1"/>
  <c r="H1483" i="1" s="1"/>
  <c r="C1482" i="1"/>
  <c r="C1481" i="1"/>
  <c r="H1481" i="1" s="1"/>
  <c r="H1480" i="1"/>
  <c r="G1480" i="1"/>
  <c r="C1480" i="1"/>
  <c r="D1479" i="1"/>
  <c r="C1479" i="1"/>
  <c r="G1478" i="1"/>
  <c r="D1478" i="1"/>
  <c r="J1478" i="1" s="1"/>
  <c r="C1478" i="1"/>
  <c r="H1478" i="1" s="1"/>
  <c r="D1477" i="1"/>
  <c r="C1477" i="1"/>
  <c r="G1476" i="1"/>
  <c r="I1476" i="1" s="1"/>
  <c r="D1476" i="1"/>
  <c r="J1476" i="1" s="1"/>
  <c r="C1476" i="1"/>
  <c r="H1476" i="1" s="1"/>
  <c r="G1475" i="1"/>
  <c r="D1475" i="1"/>
  <c r="C1475" i="1"/>
  <c r="H1475" i="1" s="1"/>
  <c r="D1474" i="1"/>
  <c r="C1474" i="1"/>
  <c r="G1473" i="1"/>
  <c r="D1473" i="1"/>
  <c r="J1473" i="1" s="1"/>
  <c r="C1473" i="1"/>
  <c r="H1473" i="1" s="1"/>
  <c r="D1472" i="1"/>
  <c r="C1472" i="1"/>
  <c r="G1471" i="1"/>
  <c r="I1471" i="1" s="1"/>
  <c r="D1471" i="1"/>
  <c r="J1471" i="1" s="1"/>
  <c r="C1471" i="1"/>
  <c r="H1471" i="1" s="1"/>
  <c r="G1470" i="1"/>
  <c r="D1470" i="1"/>
  <c r="C1470" i="1"/>
  <c r="H1470" i="1" s="1"/>
  <c r="G1469" i="1"/>
  <c r="D1469" i="1"/>
  <c r="C1469" i="1"/>
  <c r="H1469" i="1" s="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D1453" i="1"/>
  <c r="C1453" i="1"/>
  <c r="G1452" i="1"/>
  <c r="D1452" i="1"/>
  <c r="J1452" i="1" s="1"/>
  <c r="C1452" i="1"/>
  <c r="H1452" i="1" s="1"/>
  <c r="D1451" i="1"/>
  <c r="C1451" i="1"/>
  <c r="G1450" i="1"/>
  <c r="I1450" i="1" s="1"/>
  <c r="D1450" i="1"/>
  <c r="J1450" i="1" s="1"/>
  <c r="C1450" i="1"/>
  <c r="H1450" i="1" s="1"/>
  <c r="D1449" i="1"/>
  <c r="C1449" i="1"/>
  <c r="G1448" i="1"/>
  <c r="D1448" i="1"/>
  <c r="J1448" i="1" s="1"/>
  <c r="C1448" i="1"/>
  <c r="H1448" i="1" s="1"/>
  <c r="D1447" i="1"/>
  <c r="C1447" i="1"/>
  <c r="G1446" i="1"/>
  <c r="I1446" i="1" s="1"/>
  <c r="D1446" i="1"/>
  <c r="J1446" i="1" s="1"/>
  <c r="C1446" i="1"/>
  <c r="H1446" i="1" s="1"/>
  <c r="H1445" i="1"/>
  <c r="G1445" i="1"/>
  <c r="D1445" i="1"/>
  <c r="C1445" i="1"/>
  <c r="J1445" i="1" s="1"/>
  <c r="D1444" i="1"/>
  <c r="J1444" i="1" s="1"/>
  <c r="C1444" i="1"/>
  <c r="H1444" i="1" s="1"/>
  <c r="H1443" i="1"/>
  <c r="G1443" i="1"/>
  <c r="D1443" i="1"/>
  <c r="J1443" i="1" s="1"/>
  <c r="C1443" i="1"/>
  <c r="J1442" i="1"/>
  <c r="D1442" i="1"/>
  <c r="C1442" i="1"/>
  <c r="H1442" i="1" s="1"/>
  <c r="H1441" i="1"/>
  <c r="G1441" i="1"/>
  <c r="D1441" i="1"/>
  <c r="J1441" i="1" s="1"/>
  <c r="C1441" i="1"/>
  <c r="J1440" i="1"/>
  <c r="D1440" i="1"/>
  <c r="C1440" i="1"/>
  <c r="H1439" i="1"/>
  <c r="G1439" i="1"/>
  <c r="I1439" i="1" s="1"/>
  <c r="D1439" i="1"/>
  <c r="J1439" i="1" s="1"/>
  <c r="C1439" i="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C645" i="1"/>
  <c r="G644" i="1"/>
  <c r="D644" i="1"/>
  <c r="H644" i="1" s="1"/>
  <c r="C644" i="1"/>
  <c r="H643" i="1"/>
  <c r="D643" i="1"/>
  <c r="G643" i="1" s="1"/>
  <c r="C643" i="1"/>
  <c r="D642" i="1"/>
  <c r="H642" i="1" s="1"/>
  <c r="C642" i="1"/>
  <c r="D641" i="1"/>
  <c r="H641" i="1" s="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C412" i="1"/>
  <c r="H411" i="1"/>
  <c r="D411" i="1"/>
  <c r="G411" i="1" s="1"/>
  <c r="C411" i="1"/>
  <c r="D406" i="1"/>
  <c r="H406" i="1" s="1"/>
  <c r="C406" i="1"/>
  <c r="H405" i="1"/>
  <c r="G405"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C293" i="1"/>
  <c r="H292" i="1"/>
  <c r="G292" i="1"/>
  <c r="D292" i="1"/>
  <c r="C292" i="1"/>
  <c r="H291" i="1"/>
  <c r="G291" i="1"/>
  <c r="D291" i="1"/>
  <c r="C291" i="1"/>
  <c r="H290" i="1"/>
  <c r="D290" i="1"/>
  <c r="G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C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G182" i="1"/>
  <c r="D182" i="1"/>
  <c r="H182" i="1" s="1"/>
  <c r="C182" i="1"/>
  <c r="H181" i="1"/>
  <c r="G181" i="1"/>
  <c r="D181" i="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H174" i="1"/>
  <c r="G174" i="1"/>
  <c r="D174" i="1"/>
  <c r="C174" i="1"/>
  <c r="D173" i="1"/>
  <c r="H173" i="1" s="1"/>
  <c r="C173" i="1"/>
  <c r="H172" i="1"/>
  <c r="G172" i="1"/>
  <c r="D172" i="1"/>
  <c r="C172" i="1"/>
  <c r="H171" i="1"/>
  <c r="G171" i="1"/>
  <c r="D171" i="1"/>
  <c r="C171" i="1"/>
  <c r="H170" i="1"/>
  <c r="G170" i="1"/>
  <c r="D170" i="1"/>
  <c r="C170" i="1"/>
  <c r="H169" i="1"/>
  <c r="G169" i="1"/>
  <c r="D169" i="1"/>
  <c r="C169" i="1"/>
  <c r="H168" i="1"/>
  <c r="D168" i="1"/>
  <c r="G168" i="1" s="1"/>
  <c r="C168" i="1"/>
  <c r="H167" i="1"/>
  <c r="D167" i="1"/>
  <c r="G167" i="1" s="1"/>
  <c r="C167" i="1"/>
  <c r="H166" i="1"/>
  <c r="D166" i="1"/>
  <c r="G166" i="1" s="1"/>
  <c r="C166" i="1"/>
  <c r="C165" i="1"/>
  <c r="H164" i="1"/>
  <c r="G164" i="1"/>
  <c r="D164" i="1"/>
  <c r="C164" i="1"/>
  <c r="H163" i="1"/>
  <c r="G163" i="1"/>
  <c r="D163" i="1"/>
  <c r="C163" i="1"/>
  <c r="H162" i="1"/>
  <c r="G162" i="1"/>
  <c r="D162" i="1"/>
  <c r="C162" i="1"/>
  <c r="H161" i="1"/>
  <c r="G161" i="1"/>
  <c r="D161" i="1"/>
  <c r="C161" i="1"/>
  <c r="C160" i="1"/>
  <c r="C159" i="1"/>
  <c r="H158" i="1"/>
  <c r="G158" i="1"/>
  <c r="D158" i="1"/>
  <c r="C158" i="1"/>
  <c r="H157" i="1"/>
  <c r="G157" i="1"/>
  <c r="D157" i="1"/>
  <c r="C157" i="1"/>
  <c r="H156" i="1"/>
  <c r="G156" i="1"/>
  <c r="D156" i="1"/>
  <c r="C156" i="1"/>
  <c r="H155" i="1"/>
  <c r="G155" i="1"/>
  <c r="D155" i="1"/>
  <c r="C155" i="1"/>
  <c r="H154" i="1"/>
  <c r="G154" i="1"/>
  <c r="D154" i="1"/>
  <c r="C154" i="1"/>
  <c r="H153" i="1"/>
  <c r="D153" i="1"/>
  <c r="G153" i="1" s="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32" i="9" l="1"/>
  <c r="B32" i="9" s="1"/>
  <c r="E285" i="9"/>
  <c r="B285" i="9" s="1"/>
  <c r="E302" i="9"/>
  <c r="B302" i="9" s="1"/>
  <c r="G1579" i="1"/>
  <c r="G1504" i="1"/>
  <c r="G1503" i="1"/>
  <c r="G1499" i="1"/>
  <c r="G1501" i="1"/>
  <c r="G1481" i="1"/>
  <c r="G1483" i="1"/>
  <c r="G1485" i="1"/>
  <c r="H1576" i="1"/>
  <c r="G1577" i="1"/>
  <c r="B215" i="9"/>
  <c r="E287" i="9"/>
  <c r="B287" i="9" s="1"/>
  <c r="E292" i="9"/>
  <c r="B292" i="9" s="1"/>
  <c r="E295" i="9"/>
  <c r="B295" i="9" s="1"/>
  <c r="E293" i="9"/>
  <c r="B293" i="9" s="1"/>
  <c r="G288" i="1"/>
  <c r="G406" i="1"/>
  <c r="E23" i="9"/>
  <c r="B23" i="9" s="1"/>
  <c r="E30" i="9"/>
  <c r="B30" i="9" s="1"/>
  <c r="G642" i="1"/>
  <c r="G645" i="1"/>
  <c r="G641" i="1"/>
  <c r="D412" i="1"/>
  <c r="E643" i="4"/>
  <c r="D637" i="1" s="1"/>
  <c r="H364" i="1"/>
  <c r="G364" i="1"/>
  <c r="E363" i="4"/>
  <c r="D358" i="1" s="1"/>
  <c r="G413" i="1"/>
  <c r="F418" i="4"/>
  <c r="G289" i="1"/>
  <c r="F416" i="4"/>
  <c r="E273" i="9"/>
  <c r="B273" i="9" s="1"/>
  <c r="E263" i="4"/>
  <c r="D259" i="1" s="1"/>
  <c r="F196" i="4"/>
  <c r="E47" i="9"/>
  <c r="B47" i="9" s="1"/>
  <c r="B223" i="9"/>
  <c r="E45" i="9"/>
  <c r="B45" i="9" s="1"/>
  <c r="G173" i="1"/>
  <c r="E43" i="9"/>
  <c r="B43" i="9" s="1"/>
  <c r="B219" i="9"/>
  <c r="D165" i="1"/>
  <c r="E163" i="4"/>
  <c r="D159" i="1" s="1"/>
  <c r="G159" i="1" s="1"/>
  <c r="F164" i="4"/>
  <c r="D160" i="1"/>
  <c r="H149" i="1"/>
  <c r="G133" i="1"/>
  <c r="G132" i="1"/>
  <c r="G130" i="1"/>
  <c r="G131" i="1"/>
  <c r="F134" i="4"/>
  <c r="G64" i="1"/>
  <c r="H65" i="1"/>
  <c r="E50" i="4"/>
  <c r="D46" i="1" s="1"/>
  <c r="G1449" i="1"/>
  <c r="J1449" i="1"/>
  <c r="H1449" i="1"/>
  <c r="G1453" i="1"/>
  <c r="H1453" i="1"/>
  <c r="G1455" i="1"/>
  <c r="J1455" i="1"/>
  <c r="H1455" i="1"/>
  <c r="G1459" i="1"/>
  <c r="J1459" i="1"/>
  <c r="H1459" i="1"/>
  <c r="G1462" i="1"/>
  <c r="J1462" i="1"/>
  <c r="H1462" i="1"/>
  <c r="G1466" i="1"/>
  <c r="I1466" i="1" s="1"/>
  <c r="J1466" i="1"/>
  <c r="H1466" i="1"/>
  <c r="G1474" i="1"/>
  <c r="J1474" i="1"/>
  <c r="H1474" i="1"/>
  <c r="H1482" i="1"/>
  <c r="G1482" i="1"/>
  <c r="H1498" i="1"/>
  <c r="G1498" i="1"/>
  <c r="H1514" i="1"/>
  <c r="G1514" i="1"/>
  <c r="G1477" i="1"/>
  <c r="J1477" i="1"/>
  <c r="H1477" i="1"/>
  <c r="H1486" i="1"/>
  <c r="G1486" i="1"/>
  <c r="H1502" i="1"/>
  <c r="G1502" i="1"/>
  <c r="D3" i="1"/>
  <c r="H1440" i="1"/>
  <c r="I1443" i="1"/>
  <c r="G1447" i="1"/>
  <c r="I1447" i="1" s="1"/>
  <c r="J1447" i="1"/>
  <c r="H1447" i="1"/>
  <c r="G1451" i="1"/>
  <c r="J1451" i="1"/>
  <c r="H1451" i="1"/>
  <c r="G1454" i="1"/>
  <c r="H1454" i="1"/>
  <c r="G1457" i="1"/>
  <c r="I1457" i="1" s="1"/>
  <c r="J1457" i="1"/>
  <c r="H1457" i="1"/>
  <c r="G1461" i="1"/>
  <c r="H1461" i="1"/>
  <c r="G1464" i="1"/>
  <c r="I1464" i="1" s="1"/>
  <c r="J1464" i="1"/>
  <c r="H1464" i="1"/>
  <c r="G1468" i="1"/>
  <c r="I1468" i="1" s="1"/>
  <c r="J1468" i="1"/>
  <c r="H1468" i="1"/>
  <c r="G1472" i="1"/>
  <c r="J1472" i="1"/>
  <c r="H1472" i="1"/>
  <c r="I1478" i="1"/>
  <c r="H1490" i="1"/>
  <c r="G1490" i="1"/>
  <c r="H1506" i="1"/>
  <c r="G1506" i="1"/>
  <c r="I1441" i="1"/>
  <c r="I1448" i="1"/>
  <c r="I1452" i="1"/>
  <c r="I1458" i="1"/>
  <c r="I1465" i="1"/>
  <c r="I1473" i="1"/>
  <c r="G1479" i="1"/>
  <c r="J1479" i="1"/>
  <c r="H1479" i="1"/>
  <c r="H1494" i="1"/>
  <c r="G1494" i="1"/>
  <c r="H1510" i="1"/>
  <c r="G1510" i="1"/>
  <c r="F369" i="4"/>
  <c r="D363" i="4"/>
  <c r="D350" i="4" s="1"/>
  <c r="F397" i="4"/>
  <c r="D396" i="4"/>
  <c r="G307" i="9"/>
  <c r="E307" i="9" s="1"/>
  <c r="B307" i="9" s="1"/>
  <c r="F177" i="5"/>
  <c r="D176" i="5"/>
  <c r="D50" i="4"/>
  <c r="D82" i="4"/>
  <c r="D106" i="4"/>
  <c r="F299" i="4"/>
  <c r="F351" i="4"/>
  <c r="D472" i="4"/>
  <c r="G1440" i="1"/>
  <c r="I1440" i="1" s="1"/>
  <c r="G1442" i="1"/>
  <c r="I1442" i="1" s="1"/>
  <c r="G1444" i="1"/>
  <c r="I1444" i="1" s="1"/>
  <c r="G1522" i="1"/>
  <c r="G1526" i="1"/>
  <c r="G1530" i="1"/>
  <c r="G1534" i="1"/>
  <c r="G1538" i="1"/>
  <c r="G1542" i="1"/>
  <c r="G1546" i="1"/>
  <c r="G1550" i="1"/>
  <c r="G1554" i="1"/>
  <c r="G1558" i="1"/>
  <c r="G1562" i="1"/>
  <c r="G1566" i="1"/>
  <c r="G1570" i="1"/>
  <c r="G1574" i="1"/>
  <c r="G1578" i="1"/>
  <c r="D133" i="4"/>
  <c r="F153" i="4"/>
  <c r="E152" i="4"/>
  <c r="H21" i="9" s="1"/>
  <c r="F177" i="4"/>
  <c r="D224" i="4"/>
  <c r="D644" i="4"/>
  <c r="F417" i="4"/>
  <c r="E421" i="4"/>
  <c r="D459" i="4"/>
  <c r="F466" i="4"/>
  <c r="D484" i="4"/>
  <c r="F516" i="4"/>
  <c r="D515" i="4"/>
  <c r="E528" i="4"/>
  <c r="D7" i="5"/>
  <c r="F12" i="5"/>
  <c r="F140" i="4"/>
  <c r="G21" i="9"/>
  <c r="D151" i="4"/>
  <c r="D263" i="4"/>
  <c r="E299" i="4"/>
  <c r="E311" i="4"/>
  <c r="D306" i="1" s="1"/>
  <c r="E351" i="4"/>
  <c r="F643" i="4"/>
  <c r="F422" i="4"/>
  <c r="D421" i="4"/>
  <c r="E515" i="4"/>
  <c r="D509" i="1" s="1"/>
  <c r="D567" i="4"/>
  <c r="F581" i="4"/>
  <c r="F603" i="4"/>
  <c r="F13" i="5"/>
  <c r="F69" i="5"/>
  <c r="F79" i="5"/>
  <c r="F135" i="5"/>
  <c r="F149" i="5"/>
  <c r="E309" i="9"/>
  <c r="B309" i="9" s="1"/>
  <c r="F206" i="5"/>
  <c r="D245" i="5"/>
  <c r="E35" i="6"/>
  <c r="D42" i="8"/>
  <c r="H19" i="9" s="1"/>
  <c r="E19" i="9" s="1"/>
  <c r="B19" i="9" s="1"/>
  <c r="E87" i="5"/>
  <c r="D1065" i="1" s="1"/>
  <c r="F88" i="5"/>
  <c r="D146" i="5"/>
  <c r="D68" i="5" s="1"/>
  <c r="E176" i="5"/>
  <c r="D237" i="5"/>
  <c r="E5" i="7"/>
  <c r="G315" i="9" s="1"/>
  <c r="E315" i="9" s="1"/>
  <c r="D49" i="8"/>
  <c r="E310" i="9"/>
  <c r="B310" i="9" s="1"/>
  <c r="D141" i="6"/>
  <c r="E289" i="9"/>
  <c r="B289" i="9" s="1"/>
  <c r="D114" i="6"/>
  <c r="D129" i="6"/>
  <c r="F130" i="6"/>
  <c r="B97" i="9"/>
  <c r="B101" i="9"/>
  <c r="B105" i="9"/>
  <c r="B145" i="9"/>
  <c r="B153" i="9"/>
  <c r="L192" i="9"/>
  <c r="F192" i="9" s="1"/>
  <c r="G200" i="9"/>
  <c r="E200" i="9" s="1"/>
  <c r="B200" i="9" s="1"/>
  <c r="G208" i="9"/>
  <c r="E208" i="9" s="1"/>
  <c r="B208" i="9" s="1"/>
  <c r="M213" i="9"/>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F213" i="9" s="1"/>
  <c r="B213" i="9" s="1"/>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G166" i="9"/>
  <c r="E166" i="9" s="1"/>
  <c r="B166" i="9" s="1"/>
  <c r="H165" i="9"/>
  <c r="G211" i="9"/>
  <c r="E211" i="9" s="1"/>
  <c r="B211" i="9" s="1"/>
  <c r="G207" i="9"/>
  <c r="E207" i="9" s="1"/>
  <c r="B207" i="9" s="1"/>
  <c r="G203" i="9"/>
  <c r="E203" i="9" s="1"/>
  <c r="B203" i="9" s="1"/>
  <c r="G199" i="9"/>
  <c r="E199" i="9" s="1"/>
  <c r="B199" i="9" s="1"/>
  <c r="G195" i="9"/>
  <c r="E195" i="9" s="1"/>
  <c r="B195" i="9" s="1"/>
  <c r="G165" i="9"/>
  <c r="G164" i="9"/>
  <c r="E164" i="9" s="1"/>
  <c r="B164" i="9" s="1"/>
  <c r="G163" i="9"/>
  <c r="E163" i="9" s="1"/>
  <c r="B163" i="9" s="1"/>
  <c r="G162" i="9"/>
  <c r="E162" i="9" s="1"/>
  <c r="B162" i="9" s="1"/>
  <c r="G161" i="9"/>
  <c r="E161" i="9" s="1"/>
  <c r="B161" i="9" s="1"/>
  <c r="I10" i="9"/>
  <c r="B98" i="9"/>
  <c r="B102" i="9"/>
  <c r="B106" i="9"/>
  <c r="B149" i="9"/>
  <c r="B157" i="9"/>
  <c r="G196" i="9"/>
  <c r="E196" i="9" s="1"/>
  <c r="B196" i="9" s="1"/>
  <c r="G204" i="9"/>
  <c r="E204" i="9" s="1"/>
  <c r="B204" i="9" s="1"/>
  <c r="G212" i="9"/>
  <c r="E212" i="9" s="1"/>
  <c r="B212" i="9" s="1"/>
  <c r="F217" i="9"/>
  <c r="B217" i="9" s="1"/>
  <c r="F221" i="9"/>
  <c r="B221" i="9" s="1"/>
  <c r="F225" i="9"/>
  <c r="B225" i="9" s="1"/>
  <c r="F229" i="9"/>
  <c r="B229" i="9" s="1"/>
  <c r="F233" i="9"/>
  <c r="B233" i="9" s="1"/>
  <c r="F237" i="9"/>
  <c r="B237" i="9" s="1"/>
  <c r="F241" i="9"/>
  <c r="B241" i="9" s="1"/>
  <c r="F245" i="9"/>
  <c r="B245" i="9" s="1"/>
  <c r="F249" i="9"/>
  <c r="B249" i="9" s="1"/>
  <c r="F253" i="9"/>
  <c r="B253" i="9" s="1"/>
  <c r="F256" i="9"/>
  <c r="B256" i="9" s="1"/>
  <c r="F257" i="9"/>
  <c r="B257" i="9" s="1"/>
  <c r="F261" i="9"/>
  <c r="B261" i="9" s="1"/>
  <c r="F264" i="9"/>
  <c r="B264" i="9" s="1"/>
  <c r="F265" i="9"/>
  <c r="B265" i="9" s="1"/>
  <c r="F269" i="9"/>
  <c r="B269" i="9" s="1"/>
  <c r="G637" i="1" l="1"/>
  <c r="H637" i="1"/>
  <c r="G412" i="1"/>
  <c r="H412" i="1"/>
  <c r="H159" i="1"/>
  <c r="F163" i="4"/>
  <c r="H165" i="1"/>
  <c r="G165" i="1"/>
  <c r="G160" i="1"/>
  <c r="H160" i="1"/>
  <c r="E6" i="4"/>
  <c r="D2" i="1" s="1"/>
  <c r="B315" i="9"/>
  <c r="E314" i="9"/>
  <c r="I10" i="3" s="1"/>
  <c r="D408" i="4"/>
  <c r="C345" i="1"/>
  <c r="D407" i="4"/>
  <c r="F68" i="5"/>
  <c r="H21" i="3"/>
  <c r="C1046" i="1"/>
  <c r="E165" i="9"/>
  <c r="B165" i="9" s="1"/>
  <c r="F114" i="6"/>
  <c r="H27" i="3"/>
  <c r="C1408" i="1"/>
  <c r="F237" i="5"/>
  <c r="H23" i="3"/>
  <c r="C1214" i="1"/>
  <c r="G1065" i="1"/>
  <c r="H1065" i="1"/>
  <c r="F263" i="4"/>
  <c r="C259" i="1"/>
  <c r="F515" i="4"/>
  <c r="C509" i="1"/>
  <c r="F459" i="4"/>
  <c r="C453" i="1"/>
  <c r="F224" i="4"/>
  <c r="C220" i="1"/>
  <c r="F106" i="4"/>
  <c r="C102" i="1"/>
  <c r="F176" i="5"/>
  <c r="D175" i="5"/>
  <c r="H22" i="3"/>
  <c r="C1153" i="1"/>
  <c r="F396" i="4"/>
  <c r="C391" i="1"/>
  <c r="I1477" i="1"/>
  <c r="I1462" i="1"/>
  <c r="E175" i="5"/>
  <c r="D1152" i="1" s="1"/>
  <c r="D1153" i="1"/>
  <c r="I22" i="3"/>
  <c r="F567" i="4"/>
  <c r="C561" i="1"/>
  <c r="D528" i="4"/>
  <c r="F421" i="4"/>
  <c r="D420" i="4"/>
  <c r="C415" i="1"/>
  <c r="E350" i="4"/>
  <c r="D346" i="1"/>
  <c r="D289" i="4"/>
  <c r="H17" i="3"/>
  <c r="C147" i="1"/>
  <c r="E420" i="4"/>
  <c r="D415" i="1"/>
  <c r="C129" i="1"/>
  <c r="F133" i="4"/>
  <c r="C466" i="1"/>
  <c r="F472" i="4"/>
  <c r="F82" i="4"/>
  <c r="C78" i="1"/>
  <c r="H3" i="1"/>
  <c r="G3" i="1"/>
  <c r="F141" i="6"/>
  <c r="H28" i="3"/>
  <c r="C1435" i="1"/>
  <c r="D43" i="8"/>
  <c r="G312" i="9" s="1"/>
  <c r="E312" i="9" s="1"/>
  <c r="C1524" i="1"/>
  <c r="F146" i="5"/>
  <c r="C1124" i="1"/>
  <c r="D1329" i="1"/>
  <c r="I25" i="3"/>
  <c r="E141" i="6"/>
  <c r="G306" i="1"/>
  <c r="H306" i="1"/>
  <c r="D6" i="5"/>
  <c r="F7" i="5"/>
  <c r="H20" i="3"/>
  <c r="C985" i="1"/>
  <c r="C478" i="1"/>
  <c r="F484" i="4"/>
  <c r="F50" i="4"/>
  <c r="C46" i="1"/>
  <c r="C358" i="1"/>
  <c r="F363" i="4"/>
  <c r="I1472" i="1"/>
  <c r="I1451" i="1"/>
  <c r="I1474" i="1"/>
  <c r="I1455" i="1"/>
  <c r="F129" i="6"/>
  <c r="C1423" i="1"/>
  <c r="G317" i="9"/>
  <c r="E317" i="9" s="1"/>
  <c r="D1436" i="1"/>
  <c r="I29" i="3"/>
  <c r="I34" i="3"/>
  <c r="C1517" i="1"/>
  <c r="F245" i="5"/>
  <c r="C1222" i="1"/>
  <c r="E68" i="5"/>
  <c r="E298" i="4"/>
  <c r="D294" i="1"/>
  <c r="E21" i="9"/>
  <c r="E636" i="4"/>
  <c r="D630" i="1" s="1"/>
  <c r="D522" i="1"/>
  <c r="F644" i="4"/>
  <c r="C638" i="1"/>
  <c r="D148" i="1"/>
  <c r="E151" i="4"/>
  <c r="F152" i="4"/>
  <c r="D6" i="4"/>
  <c r="I1479" i="1"/>
  <c r="I1459" i="1"/>
  <c r="I1449" i="1"/>
  <c r="I16" i="3" l="1"/>
  <c r="B312" i="9"/>
  <c r="D147" i="1"/>
  <c r="E289" i="4"/>
  <c r="F289" i="4" s="1"/>
  <c r="I17" i="3"/>
  <c r="G1517" i="1"/>
  <c r="H1517" i="1"/>
  <c r="D412" i="4"/>
  <c r="D290" i="4"/>
  <c r="F6" i="4"/>
  <c r="H16" i="3"/>
  <c r="C2" i="1"/>
  <c r="H638" i="1"/>
  <c r="G638" i="1"/>
  <c r="B21" i="9"/>
  <c r="G1222" i="1"/>
  <c r="H1222" i="1"/>
  <c r="G313" i="9"/>
  <c r="E313" i="9" s="1"/>
  <c r="B313" i="9" s="1"/>
  <c r="G294" i="1"/>
  <c r="H294" i="1"/>
  <c r="K1450" i="9"/>
  <c r="G1423" i="1"/>
  <c r="H1423" i="1"/>
  <c r="G358" i="1"/>
  <c r="H358" i="1"/>
  <c r="G478" i="1"/>
  <c r="H478" i="1"/>
  <c r="G278" i="9"/>
  <c r="F6" i="5"/>
  <c r="C984" i="1"/>
  <c r="H1524" i="1"/>
  <c r="G1524" i="1"/>
  <c r="G129" i="1"/>
  <c r="H129" i="1"/>
  <c r="D345" i="1"/>
  <c r="E408" i="4"/>
  <c r="D403" i="1" s="1"/>
  <c r="D636" i="4"/>
  <c r="F528" i="4"/>
  <c r="C522" i="1"/>
  <c r="H391" i="1"/>
  <c r="G391" i="1"/>
  <c r="F175" i="5"/>
  <c r="C1152" i="1"/>
  <c r="H220" i="1"/>
  <c r="G220" i="1"/>
  <c r="H509" i="1"/>
  <c r="G509" i="1"/>
  <c r="F350" i="4"/>
  <c r="G985" i="1"/>
  <c r="H985" i="1"/>
  <c r="C1518" i="1"/>
  <c r="H11" i="3" s="1"/>
  <c r="I35" i="3"/>
  <c r="F151" i="4"/>
  <c r="H415" i="1"/>
  <c r="G415" i="1"/>
  <c r="H561" i="1"/>
  <c r="G561" i="1"/>
  <c r="G1408" i="1"/>
  <c r="H1408" i="1"/>
  <c r="F408" i="4"/>
  <c r="C403" i="1"/>
  <c r="E407" i="4"/>
  <c r="D402" i="1" s="1"/>
  <c r="D293" i="1"/>
  <c r="G46" i="1"/>
  <c r="H46" i="1"/>
  <c r="G1329" i="1"/>
  <c r="H1329" i="1"/>
  <c r="G148" i="1"/>
  <c r="H148" i="1"/>
  <c r="D1046" i="1"/>
  <c r="H1046" i="1" s="1"/>
  <c r="I21" i="3"/>
  <c r="E6" i="5"/>
  <c r="G1436" i="1"/>
  <c r="H1436" i="1"/>
  <c r="G1124" i="1"/>
  <c r="H1124" i="1"/>
  <c r="H1435" i="1"/>
  <c r="G466" i="1"/>
  <c r="H466" i="1"/>
  <c r="E635" i="4"/>
  <c r="D629" i="1" s="1"/>
  <c r="D414" i="1"/>
  <c r="D291" i="4"/>
  <c r="C285" i="1"/>
  <c r="D413" i="4"/>
  <c r="D635" i="4"/>
  <c r="F420" i="4"/>
  <c r="C414" i="1"/>
  <c r="E412" i="4"/>
  <c r="G1153" i="1"/>
  <c r="H1153" i="1"/>
  <c r="G102" i="1"/>
  <c r="H102" i="1"/>
  <c r="H453" i="1"/>
  <c r="G453" i="1"/>
  <c r="G259" i="1"/>
  <c r="H259" i="1"/>
  <c r="G1214" i="1"/>
  <c r="H1214" i="1"/>
  <c r="F407" i="4"/>
  <c r="C402" i="1"/>
  <c r="E316" i="9"/>
  <c r="B317" i="9"/>
  <c r="D1435" i="1"/>
  <c r="H9" i="3" s="1"/>
  <c r="I28" i="3"/>
  <c r="H78" i="1"/>
  <c r="G78" i="1"/>
  <c r="H147" i="1"/>
  <c r="G147" i="1"/>
  <c r="H346" i="1"/>
  <c r="G346" i="1"/>
  <c r="H345" i="1"/>
  <c r="G345" i="1"/>
  <c r="K3" i="9" l="1"/>
  <c r="I9" i="3"/>
  <c r="N3" i="9"/>
  <c r="E639" i="4"/>
  <c r="D407" i="1"/>
  <c r="D640" i="4"/>
  <c r="D415" i="4"/>
  <c r="C408" i="1"/>
  <c r="G414" i="1"/>
  <c r="H414" i="1"/>
  <c r="G1435" i="1"/>
  <c r="G1046" i="1"/>
  <c r="E278" i="9"/>
  <c r="E413" i="4"/>
  <c r="F413" i="4" s="1"/>
  <c r="D285" i="1"/>
  <c r="E291" i="4"/>
  <c r="D287" i="1" s="1"/>
  <c r="E290" i="4"/>
  <c r="H402" i="1"/>
  <c r="G402" i="1"/>
  <c r="H278" i="9"/>
  <c r="D984" i="1"/>
  <c r="H403" i="1"/>
  <c r="G403" i="1"/>
  <c r="H1518" i="1"/>
  <c r="G1518" i="1"/>
  <c r="G1152" i="1"/>
  <c r="H1152" i="1"/>
  <c r="G522" i="1"/>
  <c r="H522" i="1"/>
  <c r="G284" i="9"/>
  <c r="E284" i="9" s="1"/>
  <c r="B284" i="9" s="1"/>
  <c r="C286" i="1"/>
  <c r="F290" i="4"/>
  <c r="F635" i="4"/>
  <c r="C629" i="1"/>
  <c r="C287" i="1"/>
  <c r="H8" i="3"/>
  <c r="G984" i="1"/>
  <c r="H984" i="1"/>
  <c r="G2" i="1"/>
  <c r="H2" i="1"/>
  <c r="D639" i="4"/>
  <c r="D414" i="4"/>
  <c r="F412" i="4"/>
  <c r="C407" i="1"/>
  <c r="H293" i="1"/>
  <c r="G293" i="1"/>
  <c r="F636" i="4"/>
  <c r="C630" i="1"/>
  <c r="E311" i="9"/>
  <c r="I11" i="3" s="1"/>
  <c r="F291" i="4" l="1"/>
  <c r="D642" i="4"/>
  <c r="C634" i="1"/>
  <c r="H630" i="1"/>
  <c r="G630" i="1"/>
  <c r="G407" i="1"/>
  <c r="H407" i="1"/>
  <c r="H629" i="1"/>
  <c r="G629" i="1"/>
  <c r="E640" i="4"/>
  <c r="E641" i="4" s="1"/>
  <c r="E415" i="4"/>
  <c r="D410" i="1" s="1"/>
  <c r="D408" i="1"/>
  <c r="H408" i="1" s="1"/>
  <c r="G285" i="1"/>
  <c r="E414" i="4"/>
  <c r="D409" i="1" s="1"/>
  <c r="M3" i="9"/>
  <c r="D286" i="1"/>
  <c r="G286" i="1" s="1"/>
  <c r="E277" i="9"/>
  <c r="I8" i="3" s="1"/>
  <c r="B278" i="9"/>
  <c r="H285" i="1"/>
  <c r="D641" i="4"/>
  <c r="F639" i="4"/>
  <c r="C633" i="1"/>
  <c r="F414" i="4"/>
  <c r="C409" i="1"/>
  <c r="H287" i="1"/>
  <c r="G287" i="1"/>
  <c r="C410" i="1"/>
  <c r="D633" i="1"/>
  <c r="F415" i="4" l="1"/>
  <c r="H286" i="1"/>
  <c r="D635" i="1"/>
  <c r="G408" i="1"/>
  <c r="H410" i="1"/>
  <c r="G410" i="1"/>
  <c r="H409" i="1"/>
  <c r="G409" i="1"/>
  <c r="H633" i="1"/>
  <c r="G633" i="1"/>
  <c r="E642" i="4"/>
  <c r="F642" i="4" s="1"/>
  <c r="D634" i="1"/>
  <c r="H634" i="1" s="1"/>
  <c r="F640" i="4"/>
  <c r="F641" i="4"/>
  <c r="D645" i="4"/>
  <c r="C635" i="1"/>
  <c r="D646" i="4"/>
  <c r="C636" i="1"/>
  <c r="G635" i="1" l="1"/>
  <c r="H635" i="1"/>
  <c r="H18" i="3"/>
  <c r="C639" i="1"/>
  <c r="E646" i="4"/>
  <c r="D636" i="1"/>
  <c r="H636" i="1" s="1"/>
  <c r="F646" i="4"/>
  <c r="H19" i="3"/>
  <c r="C640" i="1"/>
  <c r="G634" i="1"/>
  <c r="E645" i="4"/>
  <c r="G276" i="9" s="1"/>
  <c r="E276" i="9" s="1"/>
  <c r="B276" i="9" s="1"/>
  <c r="D639" i="1" l="1"/>
  <c r="G639" i="1" s="1"/>
  <c r="I18" i="3"/>
  <c r="D640" i="1"/>
  <c r="H7" i="3" s="1"/>
  <c r="I19" i="3"/>
  <c r="G636" i="1"/>
  <c r="H639" i="1"/>
  <c r="F645" i="4"/>
  <c r="H640" i="1" l="1"/>
  <c r="J3" i="9"/>
  <c r="G640" i="1"/>
  <c r="G274" i="9" l="1"/>
  <c r="L272" i="9"/>
  <c r="H274" i="9"/>
  <c r="M272" i="9"/>
  <c r="H18" i="9"/>
  <c r="G18" i="9"/>
  <c r="I7" i="9"/>
  <c r="K13" i="9"/>
  <c r="K6" i="9"/>
  <c r="J11" i="9"/>
  <c r="I17" i="9"/>
  <c r="K7" i="9"/>
  <c r="J12" i="9"/>
  <c r="J5" i="9"/>
  <c r="L16" i="9"/>
  <c r="G17" i="9"/>
  <c r="K9" i="9"/>
  <c r="L15" i="9"/>
  <c r="J7" i="9"/>
  <c r="I12" i="9"/>
  <c r="J8" i="9"/>
  <c r="G15" i="9"/>
  <c r="I6" i="9"/>
  <c r="K12" i="9"/>
  <c r="K8" i="9"/>
  <c r="I13" i="9"/>
  <c r="K5" i="9"/>
  <c r="J10" i="9"/>
  <c r="M16" i="9"/>
  <c r="I8" i="9"/>
  <c r="M15" i="9"/>
  <c r="I9" i="9"/>
  <c r="H16" i="9"/>
  <c r="J6" i="9"/>
  <c r="I11" i="9"/>
  <c r="H17" i="9"/>
  <c r="K10" i="9"/>
  <c r="G16" i="9"/>
  <c r="I5" i="9"/>
  <c r="K11" i="9"/>
  <c r="J17" i="9"/>
  <c r="J9" i="9"/>
  <c r="H15" i="9"/>
  <c r="J13" i="9"/>
  <c r="F272" i="9" l="1"/>
  <c r="B272" i="9" s="1"/>
  <c r="F15" i="9"/>
  <c r="E274" i="9"/>
  <c r="E20" i="9" s="1"/>
  <c r="I7" i="3" s="1"/>
  <c r="E5" i="9"/>
  <c r="B5" i="9" s="1"/>
  <c r="E9" i="9"/>
  <c r="B9" i="9" s="1"/>
  <c r="E10" i="9"/>
  <c r="B10" i="9" s="1"/>
  <c r="E12" i="9"/>
  <c r="B12" i="9" s="1"/>
  <c r="E17" i="9"/>
  <c r="B17" i="9" s="1"/>
  <c r="E11" i="9"/>
  <c r="B11" i="9" s="1"/>
  <c r="E6" i="9"/>
  <c r="B6" i="9" s="1"/>
  <c r="F16" i="9"/>
  <c r="F14" i="9" s="1"/>
  <c r="E7" i="9"/>
  <c r="B7" i="9" s="1"/>
  <c r="E16" i="9"/>
  <c r="E8" i="9"/>
  <c r="B8" i="9" s="1"/>
  <c r="E13" i="9"/>
  <c r="B13" i="9" s="1"/>
  <c r="E15" i="9"/>
  <c r="E18" i="9"/>
  <c r="B18" i="9" s="1"/>
  <c r="F20" i="9"/>
  <c r="B274" i="9" l="1"/>
  <c r="B16" i="9"/>
  <c r="B15" i="9"/>
  <c r="E14" i="9"/>
  <c r="E4" i="9"/>
  <c r="F3"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<sst xmlns="http://schemas.openxmlformats.org/spreadsheetml/2006/main" count="4360" uniqueCount="3421">
  <si>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</si>
  <si>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</si>
  <si>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</si>
  <si>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</si>
  <si>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</si>
  <si>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</si>
  <si>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</si>
  <si>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</si>
  <si>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</si>
  <si>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</si>
  <si>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</si>
  <si>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</si>
  <si>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</si>
  <si>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</si>
  <si>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</si>
  <si>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</si>
  <si>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</si>
  <si>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</si>
  <si>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</si>
  <si>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</si>
  <si>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</si>
  <si>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</si>
  <si>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</si>
  <si>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</si>
  <si>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</si>
  <si>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</si>
  <si>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</si>
  <si>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</si>
  <si>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</si>
  <si>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</si>
  <si>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</si>
  <si>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TRNOVITICA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</si>
  <si>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</si>
  <si>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</si>
  <si>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</si>
  <si>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</si>
  <si>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</si>
  <si>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</si>
  <si>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</si>
  <si>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</si>
  <si>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</si>
  <si>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</si>
  <si>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</si>
  <si>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</si>
  <si>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</si>
  <si>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</si>
  <si>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</si>
  <si>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</si>
  <si>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</si>
  <si>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8449 - O.Š. TRNOVITICA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</si>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</sst>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265245.8</v>
      </c>
      <c r="D2" s="6">
        <f>'PR-RAS'!E6</f>
        <v>323680.02</v>
      </c>
      <c r="E2" s="6">
        <v>0</v>
      </c>
      <c r="F2" s="6">
        <v>0</v>
      </c>
      <c r="G2" s="7">
        <f t="shared" ref="G2:G264" si="0">(B2/1000)*(C2*1+D2*2)</f>
        <v>912.60584000000006</v>
      </c>
      <c r="H2" s="7">
        <f t="shared" ref="H2:H264" si="1">ABS(C2-ROUND(C2,0))+ABS(D2-ROUND(D2,0))</f>
        <v>0.22000000003026798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246584.25</v>
      </c>
      <c r="D46" s="1">
        <f>'PR-RAS'!E50</f>
        <v>292336.74</v>
      </c>
      <c r="E46" s="1">
        <v>0</v>
      </c>
      <c r="F46" s="1">
        <v>0</v>
      </c>
      <c r="G46" s="2">
        <f t="shared" si="0"/>
        <v>37406.597849999998</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246584.25</v>
      </c>
      <c r="D64" s="1">
        <f>'PR-RAS'!E68</f>
        <v>292336.74</v>
      </c>
      <c r="E64" s="1">
        <v>0</v>
      </c>
      <c r="F64" s="1">
        <v>0</v>
      </c>
      <c r="G64" s="2">
        <f t="shared" si="0"/>
        <v>52369.236989999998</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246584.25</v>
      </c>
      <c r="D65" s="1">
        <f>'PR-RAS'!E69</f>
        <v>292336.74</v>
      </c>
      <c r="E65" s="1">
        <v>0</v>
      </c>
      <c r="F65" s="1">
        <v>0</v>
      </c>
      <c r="G65" s="2">
        <f t="shared" si="0"/>
        <v>53200.494720000002</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0.87</v>
      </c>
      <c r="D78" s="1">
        <f>'PR-RAS'!E82</f>
        <v>0</v>
      </c>
      <c r="E78" s="1">
        <v>0</v>
      </c>
      <c r="F78" s="1">
        <v>0</v>
      </c>
      <c r="G78" s="2">
        <f t="shared" si="0"/>
        <v>6.6989999999999994E-2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0.87</v>
      </c>
      <c r="D79" s="1">
        <f>'PR-RAS'!E83</f>
        <v>0</v>
      </c>
      <c r="E79" s="1">
        <v>0</v>
      </c>
      <c r="F79" s="1">
        <v>0</v>
      </c>
      <c r="G79" s="2">
        <f t="shared" si="0"/>
        <v>6.7860000000000004E-2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0.87</v>
      </c>
      <c r="D81" s="1">
        <f>'PR-RAS'!E85</f>
        <v>0</v>
      </c>
      <c r="E81" s="1">
        <v>0</v>
      </c>
      <c r="F81" s="1">
        <v>0</v>
      </c>
      <c r="G81" s="2">
        <f t="shared" si="0"/>
        <v>6.9599999999999995E-2</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1696.22</v>
      </c>
      <c r="D102" s="1">
        <f>'PR-RAS'!E106</f>
        <v>0</v>
      </c>
      <c r="E102" s="1">
        <v>0</v>
      </c>
      <c r="F102" s="1">
        <v>0</v>
      </c>
      <c r="G102" s="2">
        <f t="shared" si="0"/>
        <v>171.31822000000003</v>
      </c>
      <c r="H102" s="2">
        <f t="shared" si="1"/>
        <v>0.22000000000002728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1696.22</v>
      </c>
      <c r="D108" s="1">
        <f>'PR-RAS'!E112</f>
        <v>0</v>
      </c>
      <c r="E108" s="1">
        <v>0</v>
      </c>
      <c r="F108" s="1">
        <v>0</v>
      </c>
      <c r="G108" s="2">
        <f t="shared" si="0"/>
        <v>181.49554000000001</v>
      </c>
      <c r="H108" s="2">
        <f t="shared" si="1"/>
        <v>0.22000000000002728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1696.22</v>
      </c>
      <c r="D113" s="1">
        <f>'PR-RAS'!E117</f>
        <v>0</v>
      </c>
      <c r="E113" s="1">
        <v>0</v>
      </c>
      <c r="F113" s="1">
        <v>0</v>
      </c>
      <c r="G113" s="2">
        <f t="shared" si="0"/>
        <v>189.97664</v>
      </c>
      <c r="H113" s="2">
        <f t="shared" si="1"/>
        <v>0.22000000000002728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16964.46</v>
      </c>
      <c r="D129" s="1">
        <f>'PR-RAS'!E133</f>
        <v>31343.279999999999</v>
      </c>
      <c r="E129" s="1">
        <v>0</v>
      </c>
      <c r="F129" s="1">
        <v>0</v>
      </c>
      <c r="G129" s="2">
        <f t="shared" si="0"/>
        <v>10195.330559999999</v>
      </c>
      <c r="H129" s="2">
        <f t="shared" si="1"/>
        <v>0.73999999999796273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16964.46</v>
      </c>
      <c r="D130" s="1">
        <f>'PR-RAS'!E134</f>
        <v>31343.279999999999</v>
      </c>
      <c r="E130" s="1">
        <v>0</v>
      </c>
      <c r="F130" s="1">
        <v>0</v>
      </c>
      <c r="G130" s="2">
        <f t="shared" si="0"/>
        <v>10274.98158</v>
      </c>
      <c r="H130" s="2">
        <f t="shared" si="1"/>
        <v>0.73999999999796273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16944.46</v>
      </c>
      <c r="D131" s="1">
        <f>'PR-RAS'!E135</f>
        <v>23477.439999999999</v>
      </c>
      <c r="E131" s="1">
        <v>0</v>
      </c>
      <c r="F131" s="1">
        <v>0</v>
      </c>
      <c r="G131" s="2">
        <f t="shared" si="0"/>
        <v>8306.9141999999993</v>
      </c>
      <c r="H131" s="2">
        <f t="shared" si="1"/>
        <v>0.89999999999781721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v>
      </c>
      <c r="D132" s="1">
        <f>'PR-RAS'!E136</f>
        <v>7865.84</v>
      </c>
      <c r="E132" s="1">
        <v>0</v>
      </c>
      <c r="F132" s="1">
        <v>0</v>
      </c>
      <c r="G132" s="2">
        <f t="shared" si="0"/>
        <v>2063.4700800000001</v>
      </c>
      <c r="H132" s="2">
        <f t="shared" si="1"/>
        <v>0.15999999999985448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281146.73</v>
      </c>
      <c r="D147" s="1">
        <f>'PR-RAS'!E151</f>
        <v>322060.78000000003</v>
      </c>
      <c r="E147" s="1">
        <v>0</v>
      </c>
      <c r="F147" s="1">
        <v>0</v>
      </c>
      <c r="G147" s="2">
        <f t="shared" si="0"/>
        <v>135089.17034000001</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226920.01000000004</v>
      </c>
      <c r="D148" s="1">
        <f>'PR-RAS'!E152</f>
        <v>271280.87</v>
      </c>
      <c r="E148" s="1">
        <v>0</v>
      </c>
      <c r="F148" s="1">
        <v>0</v>
      </c>
      <c r="G148" s="2">
        <f t="shared" si="0"/>
        <v>113113.81724999999</v>
      </c>
      <c r="H148" s="2">
        <f t="shared" si="1"/>
        <v>0.14000000004307367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187606.08000000002</v>
      </c>
      <c r="D149" s="1">
        <f>'PR-RAS'!E153</f>
        <v>224004.44</v>
      </c>
      <c r="E149" s="1">
        <v>0</v>
      </c>
      <c r="F149" s="1">
        <v>0</v>
      </c>
      <c r="G149" s="2">
        <f t="shared" si="0"/>
        <v>94071.014079999994</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179919.35</v>
      </c>
      <c r="D150" s="1">
        <f>'PR-RAS'!E154</f>
        <v>216146.41</v>
      </c>
      <c r="E150" s="1">
        <v>0</v>
      </c>
      <c r="F150" s="1">
        <v>0</v>
      </c>
      <c r="G150" s="2">
        <f t="shared" si="0"/>
        <v>91219.613330000007</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3334.53</v>
      </c>
      <c r="D152" s="1">
        <f>'PR-RAS'!E156</f>
        <v>2159.23</v>
      </c>
      <c r="E152" s="1">
        <v>0</v>
      </c>
      <c r="F152" s="1">
        <v>0</v>
      </c>
      <c r="G152" s="2">
        <f t="shared" si="0"/>
        <v>1155.60149</v>
      </c>
      <c r="H152" s="2">
        <f t="shared" si="1"/>
        <v>0.6999999999998181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4352.2</v>
      </c>
      <c r="D153" s="1">
        <f>'PR-RAS'!E157</f>
        <v>5698.8</v>
      </c>
      <c r="E153" s="1">
        <v>0</v>
      </c>
      <c r="F153" s="1">
        <v>0</v>
      </c>
      <c r="G153" s="2">
        <f t="shared" si="0"/>
        <v>2393.9695999999999</v>
      </c>
      <c r="H153" s="2">
        <f t="shared" si="1"/>
        <v>0.3999999999996362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9759.92</v>
      </c>
      <c r="D154" s="1">
        <f>'PR-RAS'!E158</f>
        <v>9994.93</v>
      </c>
      <c r="E154" s="1">
        <v>0</v>
      </c>
      <c r="F154" s="1">
        <v>0</v>
      </c>
      <c r="G154" s="2">
        <f t="shared" si="0"/>
        <v>4551.7163399999999</v>
      </c>
      <c r="H154" s="2">
        <f t="shared" si="1"/>
        <v>0.1499999999996362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29554.01</v>
      </c>
      <c r="D155" s="1">
        <f>'PR-RAS'!E159</f>
        <v>37281.5</v>
      </c>
      <c r="E155" s="1">
        <v>0</v>
      </c>
      <c r="F155" s="1">
        <v>0</v>
      </c>
      <c r="G155" s="2">
        <f t="shared" si="0"/>
        <v>16034.019539999999</v>
      </c>
      <c r="H155" s="2">
        <f t="shared" si="1"/>
        <v>0.50999999999839929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29554.01</v>
      </c>
      <c r="D157" s="1">
        <f>'PR-RAS'!E161</f>
        <v>37281.5</v>
      </c>
      <c r="E157" s="1">
        <v>0</v>
      </c>
      <c r="F157" s="1">
        <v>0</v>
      </c>
      <c r="G157" s="2">
        <f t="shared" si="0"/>
        <v>16242.253559999999</v>
      </c>
      <c r="H157" s="2">
        <f t="shared" si="1"/>
        <v>0.50999999999839929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53844.390000000007</v>
      </c>
      <c r="D159" s="1">
        <f>'PR-RAS'!E163</f>
        <v>50005.340000000004</v>
      </c>
      <c r="E159" s="1">
        <v>0</v>
      </c>
      <c r="F159" s="1">
        <v>0</v>
      </c>
      <c r="G159" s="2">
        <f t="shared" si="0"/>
        <v>24309.101060000001</v>
      </c>
      <c r="H159" s="2">
        <f t="shared" si="1"/>
        <v>0.73000000001047738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28544.86</v>
      </c>
      <c r="D160" s="1">
        <f>'PR-RAS'!E164</f>
        <v>19932.600000000002</v>
      </c>
      <c r="E160" s="1">
        <v>0</v>
      </c>
      <c r="F160" s="1">
        <v>0</v>
      </c>
      <c r="G160" s="2">
        <f t="shared" si="0"/>
        <v>10877.19954</v>
      </c>
      <c r="H160" s="2">
        <f t="shared" si="1"/>
        <v>0.53999999999723514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6272.54</v>
      </c>
      <c r="D161" s="1">
        <f>'PR-RAS'!E165</f>
        <v>4082.45</v>
      </c>
      <c r="E161" s="1">
        <v>0</v>
      </c>
      <c r="F161" s="1">
        <v>0</v>
      </c>
      <c r="G161" s="2">
        <f t="shared" si="0"/>
        <v>2309.9903999999997</v>
      </c>
      <c r="H161" s="2">
        <f t="shared" si="1"/>
        <v>0.90999999999985448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13711.92</v>
      </c>
      <c r="D162" s="1">
        <f>'PR-RAS'!E166</f>
        <v>15266.77</v>
      </c>
      <c r="E162" s="1">
        <v>0</v>
      </c>
      <c r="F162" s="1">
        <v>0</v>
      </c>
      <c r="G162" s="2">
        <f t="shared" si="0"/>
        <v>7123.5190599999996</v>
      </c>
      <c r="H162" s="2">
        <f t="shared" si="1"/>
        <v>0.30999999999949068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8560.4</v>
      </c>
      <c r="D163" s="1">
        <f>'PR-RAS'!E167</f>
        <v>583.38</v>
      </c>
      <c r="E163" s="1">
        <v>0</v>
      </c>
      <c r="F163" s="1">
        <v>0</v>
      </c>
      <c r="G163" s="2">
        <f t="shared" si="0"/>
        <v>1575.7999199999999</v>
      </c>
      <c r="H163" s="2">
        <f t="shared" si="1"/>
        <v>0.77999999999963165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17824.689999999999</v>
      </c>
      <c r="D165" s="1">
        <f>'PR-RAS'!E169</f>
        <v>17702.95</v>
      </c>
      <c r="E165" s="1">
        <v>0</v>
      </c>
      <c r="F165" s="1">
        <v>0</v>
      </c>
      <c r="G165" s="2">
        <f t="shared" si="0"/>
        <v>8729.8167599999997</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2569.81</v>
      </c>
      <c r="D166" s="1">
        <f>'PR-RAS'!E170</f>
        <v>2610.63</v>
      </c>
      <c r="E166" s="1">
        <v>0</v>
      </c>
      <c r="F166" s="1">
        <v>0</v>
      </c>
      <c r="G166" s="2">
        <f t="shared" si="0"/>
        <v>1285.52655</v>
      </c>
      <c r="H166" s="2">
        <f t="shared" si="1"/>
        <v>0.55999999999994543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9850.4</v>
      </c>
      <c r="D167" s="1">
        <f>'PR-RAS'!E171</f>
        <v>9302.94</v>
      </c>
      <c r="E167" s="1">
        <v>0</v>
      </c>
      <c r="F167" s="1">
        <v>0</v>
      </c>
      <c r="G167" s="2">
        <f t="shared" si="0"/>
        <v>4723.7424799999999</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5228.13</v>
      </c>
      <c r="D168" s="1">
        <f>'PR-RAS'!E172</f>
        <v>5319.14</v>
      </c>
      <c r="E168" s="1">
        <v>0</v>
      </c>
      <c r="F168" s="1">
        <v>0</v>
      </c>
      <c r="G168" s="2">
        <f t="shared" si="0"/>
        <v>2649.69047</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95.16</v>
      </c>
      <c r="D170" s="1">
        <f>'PR-RAS'!E174</f>
        <v>470.24</v>
      </c>
      <c r="E170" s="1">
        <v>0</v>
      </c>
      <c r="F170" s="1">
        <v>0</v>
      </c>
      <c r="G170" s="2">
        <f t="shared" si="0"/>
        <v>175.02316000000002</v>
      </c>
      <c r="H170" s="2">
        <f t="shared" si="1"/>
        <v>0.40000000000000568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81.19</v>
      </c>
      <c r="D172" s="1">
        <f>'PR-RAS'!E176</f>
        <v>0</v>
      </c>
      <c r="E172" s="1">
        <v>0</v>
      </c>
      <c r="F172" s="1">
        <v>0</v>
      </c>
      <c r="G172" s="2">
        <f t="shared" si="0"/>
        <v>13.88349</v>
      </c>
      <c r="H172" s="2">
        <f t="shared" si="1"/>
        <v>0.18999999999999773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4917.2899999999991</v>
      </c>
      <c r="D173" s="1">
        <f>'PR-RAS'!E177</f>
        <v>10695.07</v>
      </c>
      <c r="E173" s="1">
        <v>0</v>
      </c>
      <c r="F173" s="1">
        <v>0</v>
      </c>
      <c r="G173" s="2">
        <f t="shared" si="0"/>
        <v>4524.8779599999998</v>
      </c>
      <c r="H173" s="2">
        <f t="shared" si="1"/>
        <v>0.35999999999876309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305.72000000000003</v>
      </c>
      <c r="D174" s="1">
        <f>'PR-RAS'!E178</f>
        <v>3068.55</v>
      </c>
      <c r="E174" s="1">
        <v>0</v>
      </c>
      <c r="F174" s="1">
        <v>0</v>
      </c>
      <c r="G174" s="2">
        <f t="shared" si="0"/>
        <v>1114.6078600000001</v>
      </c>
      <c r="H174" s="2">
        <f t="shared" si="1"/>
        <v>0.72999999999979082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734.04</v>
      </c>
      <c r="D175" s="1">
        <f>'PR-RAS'!E179</f>
        <v>897.87</v>
      </c>
      <c r="E175" s="1">
        <v>0</v>
      </c>
      <c r="F175" s="1">
        <v>0</v>
      </c>
      <c r="G175" s="2">
        <f t="shared" si="0"/>
        <v>440.18171999999993</v>
      </c>
      <c r="H175" s="2">
        <f t="shared" si="1"/>
        <v>0.16999999999995907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561.41999999999996</v>
      </c>
      <c r="E176" s="1">
        <v>0</v>
      </c>
      <c r="F176" s="1">
        <v>0</v>
      </c>
      <c r="G176" s="2">
        <f t="shared" si="0"/>
        <v>207.64799999999997</v>
      </c>
      <c r="H176" s="2">
        <f t="shared" si="1"/>
        <v>0.69999999999996021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790.95</v>
      </c>
      <c r="D177" s="1">
        <f>'PR-RAS'!E181</f>
        <v>1281.28</v>
      </c>
      <c r="E177" s="1">
        <v>0</v>
      </c>
      <c r="F177" s="1">
        <v>0</v>
      </c>
      <c r="G177" s="2">
        <f t="shared" si="0"/>
        <v>590.21776</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470.96</v>
      </c>
      <c r="D179" s="1">
        <f>'PR-RAS'!E183</f>
        <v>2743.34</v>
      </c>
      <c r="E179" s="1">
        <v>0</v>
      </c>
      <c r="F179" s="1">
        <v>0</v>
      </c>
      <c r="G179" s="2">
        <f t="shared" si="0"/>
        <v>1060.45992</v>
      </c>
      <c r="H179" s="2">
        <f t="shared" si="1"/>
        <v>0.38000000000016598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1182.8399999999999</v>
      </c>
      <c r="D180" s="1">
        <f>'PR-RAS'!E184</f>
        <v>462.5</v>
      </c>
      <c r="E180" s="1">
        <v>0</v>
      </c>
      <c r="F180" s="1">
        <v>0</v>
      </c>
      <c r="G180" s="2">
        <f t="shared" si="0"/>
        <v>377.30336</v>
      </c>
      <c r="H180" s="2">
        <f t="shared" si="1"/>
        <v>0.66000000000008185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1224.6600000000001</v>
      </c>
      <c r="D181" s="1">
        <f>'PR-RAS'!E185</f>
        <v>1158.3399999999999</v>
      </c>
      <c r="E181" s="1">
        <v>0</v>
      </c>
      <c r="F181" s="1">
        <v>0</v>
      </c>
      <c r="G181" s="2">
        <f t="shared" si="0"/>
        <v>637.44119999999998</v>
      </c>
      <c r="H181" s="2">
        <f t="shared" si="1"/>
        <v>0.67999999999983629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144.4</v>
      </c>
      <c r="D182" s="1">
        <f>'PR-RAS'!E186</f>
        <v>521.77</v>
      </c>
      <c r="E182" s="1">
        <v>0</v>
      </c>
      <c r="F182" s="1">
        <v>0</v>
      </c>
      <c r="G182" s="2">
        <f t="shared" si="0"/>
        <v>215.01714000000001</v>
      </c>
      <c r="H182" s="2">
        <f t="shared" si="1"/>
        <v>0.63000000000002387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1620.48</v>
      </c>
      <c r="D183" s="1">
        <f>'PR-RAS'!E187</f>
        <v>185.91</v>
      </c>
      <c r="E183" s="1">
        <v>0</v>
      </c>
      <c r="F183" s="1">
        <v>0</v>
      </c>
      <c r="G183" s="2">
        <f t="shared" si="0"/>
        <v>362.59859999999998</v>
      </c>
      <c r="H183" s="2">
        <f t="shared" si="1"/>
        <v>0.5700000000000216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937.06999999999994</v>
      </c>
      <c r="D184" s="1">
        <f>'PR-RAS'!E188</f>
        <v>1488.81</v>
      </c>
      <c r="E184" s="1">
        <v>0</v>
      </c>
      <c r="F184" s="1">
        <v>0</v>
      </c>
      <c r="G184" s="2">
        <f t="shared" si="0"/>
        <v>716.38826999999992</v>
      </c>
      <c r="H184" s="2">
        <f t="shared" si="1"/>
        <v>0.25999999999999091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220.23</v>
      </c>
      <c r="E186" s="1">
        <v>0</v>
      </c>
      <c r="F186" s="1">
        <v>0</v>
      </c>
      <c r="G186" s="2">
        <f t="shared" si="0"/>
        <v>81.485099999999989</v>
      </c>
      <c r="H186" s="2">
        <f t="shared" si="1"/>
        <v>0.22999999999998977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42.95</v>
      </c>
      <c r="D187" s="1">
        <f>'PR-RAS'!E191</f>
        <v>0</v>
      </c>
      <c r="E187" s="1">
        <v>0</v>
      </c>
      <c r="F187" s="1">
        <v>0</v>
      </c>
      <c r="G187" s="2">
        <f t="shared" si="0"/>
        <v>7.9887000000000006</v>
      </c>
      <c r="H187" s="2">
        <f t="shared" si="1"/>
        <v>4.9999999999997158E-2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1215.49</v>
      </c>
      <c r="E189" s="1">
        <v>0</v>
      </c>
      <c r="F189" s="1">
        <v>0</v>
      </c>
      <c r="G189" s="2">
        <f t="shared" si="0"/>
        <v>612.01707999999996</v>
      </c>
      <c r="H189" s="2">
        <f t="shared" si="1"/>
        <v>0.91999999999995907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16.600000000000001</v>
      </c>
      <c r="D191" s="1">
        <f>'PR-RAS'!E195</f>
        <v>0</v>
      </c>
      <c r="E191" s="1">
        <v>0</v>
      </c>
      <c r="F191" s="1">
        <v>0</v>
      </c>
      <c r="G191" s="2">
        <f t="shared" si="0"/>
        <v>3.1540000000000004</v>
      </c>
      <c r="H191" s="2">
        <f t="shared" si="1"/>
        <v>0.39999999999999858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204.04</v>
      </c>
      <c r="D192" s="1">
        <f>'PR-RAS'!E196</f>
        <v>634.16999999999996</v>
      </c>
      <c r="E192" s="1">
        <v>0</v>
      </c>
      <c r="F192" s="1">
        <v>0</v>
      </c>
      <c r="G192" s="2">
        <f t="shared" si="0"/>
        <v>281.22458</v>
      </c>
      <c r="H192" s="2">
        <f t="shared" si="1"/>
        <v>0.20999999999995111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204.04</v>
      </c>
      <c r="D206" s="1">
        <f>'PR-RAS'!E210</f>
        <v>634.16999999999996</v>
      </c>
      <c r="E206" s="1">
        <v>0</v>
      </c>
      <c r="F206" s="1">
        <v>0</v>
      </c>
      <c r="G206" s="2">
        <f t="shared" si="0"/>
        <v>301.83789999999993</v>
      </c>
      <c r="H206" s="2">
        <f t="shared" si="1"/>
        <v>0.20999999999995111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204.04</v>
      </c>
      <c r="D207" s="1">
        <f>'PR-RAS'!E211</f>
        <v>634.16999999999996</v>
      </c>
      <c r="E207" s="1">
        <v>0</v>
      </c>
      <c r="F207" s="1">
        <v>0</v>
      </c>
      <c r="G207" s="2">
        <f t="shared" si="0"/>
        <v>303.31027999999998</v>
      </c>
      <c r="H207" s="2">
        <f t="shared" si="1"/>
        <v>0.20999999999995111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178.29</v>
      </c>
      <c r="D259" s="1">
        <f>'PR-RAS'!E263</f>
        <v>140.4</v>
      </c>
      <c r="E259" s="1">
        <v>0</v>
      </c>
      <c r="F259" s="1">
        <v>0</v>
      </c>
      <c r="G259" s="2">
        <f t="shared" si="0"/>
        <v>118.44522000000001</v>
      </c>
      <c r="H259" s="2">
        <f t="shared" si="1"/>
        <v>0.68999999999999773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178.29</v>
      </c>
      <c r="D260" s="1">
        <f>'PR-RAS'!E264</f>
        <v>140.4</v>
      </c>
      <c r="E260" s="1">
        <v>0</v>
      </c>
      <c r="F260" s="1">
        <v>0</v>
      </c>
      <c r="G260" s="2">
        <f t="shared" si="0"/>
        <v>118.90431000000001</v>
      </c>
      <c r="H260" s="2">
        <f t="shared" si="1"/>
        <v>0.68999999999999773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178.29</v>
      </c>
      <c r="D262" s="1">
        <f>'PR-RAS'!E266</f>
        <v>140.4</v>
      </c>
      <c r="E262" s="1">
        <v>0</v>
      </c>
      <c r="F262" s="1">
        <v>0</v>
      </c>
      <c r="G262" s="2">
        <f t="shared" si="0"/>
        <v>119.82249000000002</v>
      </c>
      <c r="H262" s="2">
        <f t="shared" si="1"/>
        <v>0.68999999999999773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281146.73</v>
      </c>
      <c r="D285" s="1">
        <f>'PR-RAS'!E289</f>
        <v>322060.78000000003</v>
      </c>
      <c r="E285" s="1">
        <v>0</v>
      </c>
      <c r="F285" s="1">
        <v>0</v>
      </c>
      <c r="G285" s="2">
        <f t="shared" si="8"/>
        <v>262776.19435999996</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1619.2399999999907</v>
      </c>
      <c r="E286" s="1">
        <v>0</v>
      </c>
      <c r="F286" s="1">
        <v>0</v>
      </c>
      <c r="G286" s="2">
        <f t="shared" si="8"/>
        <v>922.96679999999458</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15900.929999999993</v>
      </c>
      <c r="D287" s="1">
        <f>'PR-RAS'!E291</f>
        <v>0</v>
      </c>
      <c r="E287" s="1">
        <v>0</v>
      </c>
      <c r="F287" s="1">
        <v>0</v>
      </c>
      <c r="G287" s="2">
        <f t="shared" si="8"/>
        <v>4547.6659799999979</v>
      </c>
      <c r="H287" s="2">
        <f t="shared" si="9"/>
        <v>7.0000000006984919E-2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166908.6</v>
      </c>
      <c r="D288" s="1">
        <f>'PR-RAS'!E292</f>
        <v>170768.99</v>
      </c>
      <c r="E288" s="1">
        <v>0</v>
      </c>
      <c r="F288" s="1">
        <v>0</v>
      </c>
      <c r="G288" s="2">
        <f t="shared" si="8"/>
        <v>145924.16845999999</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29471.78</v>
      </c>
      <c r="D290" s="1">
        <f>'PR-RAS'!E294</f>
        <v>51357.75</v>
      </c>
      <c r="E290" s="1">
        <v>0</v>
      </c>
      <c r="F290" s="1">
        <v>0</v>
      </c>
      <c r="G290" s="2">
        <f t="shared" si="8"/>
        <v>38202.123919999998</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96.11</v>
      </c>
      <c r="D345" s="1">
        <f>'PR-RAS'!E350</f>
        <v>7865.84</v>
      </c>
      <c r="E345" s="1">
        <v>0</v>
      </c>
      <c r="F345" s="1">
        <v>0</v>
      </c>
      <c r="G345" s="2">
        <f t="shared" si="8"/>
        <v>5444.7597599999999</v>
      </c>
      <c r="H345" s="2">
        <f t="shared" si="9"/>
        <v>0.26999999999985391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96.11</v>
      </c>
      <c r="D358" s="1">
        <f>'PR-RAS'!E363</f>
        <v>7865.84</v>
      </c>
      <c r="E358" s="1">
        <v>0</v>
      </c>
      <c r="F358" s="1">
        <v>0</v>
      </c>
      <c r="G358" s="2">
        <f t="shared" si="8"/>
        <v>5650.5210299999999</v>
      </c>
      <c r="H358" s="2">
        <f t="shared" si="9"/>
        <v>0.26999999999985391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141.25</v>
      </c>
      <c r="E364" s="1">
        <v>0</v>
      </c>
      <c r="F364" s="1">
        <v>0</v>
      </c>
      <c r="G364" s="2">
        <f t="shared" si="8"/>
        <v>102.5475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141.25</v>
      </c>
      <c r="E365" s="1">
        <v>0</v>
      </c>
      <c r="F365" s="1">
        <v>0</v>
      </c>
      <c r="G365" s="2">
        <f t="shared" si="8"/>
        <v>102.83</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7724.59</v>
      </c>
      <c r="E373" s="1">
        <v>0</v>
      </c>
      <c r="F373" s="1">
        <v>0</v>
      </c>
      <c r="G373" s="2">
        <f t="shared" si="8"/>
        <v>5747.0949600000004</v>
      </c>
      <c r="H373" s="2">
        <f t="shared" si="9"/>
        <v>0.40999999999985448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7724.59</v>
      </c>
      <c r="E374" s="1">
        <v>0</v>
      </c>
      <c r="F374" s="1">
        <v>0</v>
      </c>
      <c r="G374" s="2">
        <f t="shared" si="8"/>
        <v>5762.54414</v>
      </c>
      <c r="H374" s="2">
        <f t="shared" si="9"/>
        <v>0.40999999999985448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96.11</v>
      </c>
      <c r="D378" s="1">
        <f>'PR-RAS'!E383</f>
        <v>0</v>
      </c>
      <c r="E378" s="1">
        <v>0</v>
      </c>
      <c r="F378" s="1">
        <v>0</v>
      </c>
      <c r="G378" s="2">
        <f t="shared" si="8"/>
        <v>36.233469999999997</v>
      </c>
      <c r="H378" s="2">
        <f t="shared" si="9"/>
        <v>0.10999999999999943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96.11</v>
      </c>
      <c r="D379" s="1">
        <f>'PR-RAS'!E384</f>
        <v>0</v>
      </c>
      <c r="E379" s="1">
        <v>0</v>
      </c>
      <c r="F379" s="1">
        <v>0</v>
      </c>
      <c r="G379" s="2">
        <f t="shared" si="8"/>
        <v>36.32958</v>
      </c>
      <c r="H379" s="2">
        <f t="shared" si="9"/>
        <v>0.10999999999999943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96.11</v>
      </c>
      <c r="D403" s="1">
        <f>'PR-RAS'!E408</f>
        <v>7865.84</v>
      </c>
      <c r="E403" s="1">
        <v>0</v>
      </c>
      <c r="F403" s="1">
        <v>0</v>
      </c>
      <c r="G403" s="2">
        <f t="shared" si="8"/>
        <v>6362.7715800000005</v>
      </c>
      <c r="H403" s="2">
        <f t="shared" si="9"/>
        <v>0.26999999999985391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146320.56</v>
      </c>
      <c r="D405" s="1">
        <f>'PR-RAS'!E410</f>
        <v>159929.57999999999</v>
      </c>
      <c r="E405" s="1">
        <v>0</v>
      </c>
      <c r="F405" s="1">
        <v>0</v>
      </c>
      <c r="G405" s="2">
        <f t="shared" si="8"/>
        <v>188336.60688000001</v>
      </c>
      <c r="H405" s="2">
        <f t="shared" si="9"/>
        <v>0.86000000001513399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265245.8</v>
      </c>
      <c r="D407" s="1">
        <f>'PR-RAS'!E412</f>
        <v>323680.02</v>
      </c>
      <c r="E407" s="1">
        <v>0</v>
      </c>
      <c r="F407" s="1">
        <v>0</v>
      </c>
      <c r="G407" s="2">
        <f t="shared" si="8"/>
        <v>370517.97104000003</v>
      </c>
      <c r="H407" s="2">
        <f t="shared" si="9"/>
        <v>0.22000000003026798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281242.83999999997</v>
      </c>
      <c r="D408" s="1">
        <f>'PR-RAS'!E413</f>
        <v>329926.62000000005</v>
      </c>
      <c r="E408" s="1">
        <v>0</v>
      </c>
      <c r="F408" s="1">
        <v>0</v>
      </c>
      <c r="G408" s="2">
        <f t="shared" si="8"/>
        <v>383026.10456000001</v>
      </c>
      <c r="H408" s="2">
        <f t="shared" si="9"/>
        <v>0.53999999997904524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15997.039999999979</v>
      </c>
      <c r="D410" s="1">
        <f>'PR-RAS'!E415</f>
        <v>6246.6000000000349</v>
      </c>
      <c r="E410" s="1">
        <v>0</v>
      </c>
      <c r="F410" s="1">
        <v>0</v>
      </c>
      <c r="G410" s="2">
        <f t="shared" si="8"/>
        <v>11652.508160000019</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20588.040000000008</v>
      </c>
      <c r="D411" s="1">
        <f>'PR-RAS'!E416</f>
        <v>10839.410000000003</v>
      </c>
      <c r="E411" s="1">
        <v>0</v>
      </c>
      <c r="F411" s="1">
        <v>0</v>
      </c>
      <c r="G411" s="2">
        <f t="shared" si="8"/>
        <v>17329.412600000007</v>
      </c>
      <c r="H411" s="2">
        <f t="shared" si="9"/>
        <v>0.45000000001164153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29471.78</v>
      </c>
      <c r="D413" s="1">
        <f>'PR-RAS'!E418</f>
        <v>51357.75</v>
      </c>
      <c r="E413" s="1">
        <v>0</v>
      </c>
      <c r="F413" s="1">
        <v>0</v>
      </c>
      <c r="G413" s="2">
        <f t="shared" si="8"/>
        <v>54461.159359999998</v>
      </c>
      <c r="H413" s="2">
        <f t="shared" si="9"/>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265245.8</v>
      </c>
      <c r="D633" s="1">
        <f>'PR-RAS'!E639</f>
        <v>323680.02</v>
      </c>
      <c r="E633" s="1">
        <v>0</v>
      </c>
      <c r="F633" s="1">
        <v>0</v>
      </c>
      <c r="G633" s="2">
        <f t="shared" si="10"/>
        <v>576766.89088000008</v>
      </c>
      <c r="H633" s="2">
        <f t="shared" si="11"/>
        <v>0.22000000003026798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281242.83999999997</v>
      </c>
      <c r="D634" s="1">
        <f>'PR-RAS'!E640</f>
        <v>329926.62000000005</v>
      </c>
      <c r="E634" s="1">
        <v>0</v>
      </c>
      <c r="F634" s="1">
        <v>0</v>
      </c>
      <c r="G634" s="2">
        <f t="shared" si="10"/>
        <v>595713.81864000007</v>
      </c>
      <c r="H634" s="2">
        <f t="shared" si="11"/>
        <v>0.53999999997904524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15997.039999999979</v>
      </c>
      <c r="D636" s="1">
        <f>'PR-RAS'!E642</f>
        <v>6246.6000000000349</v>
      </c>
      <c r="E636" s="1">
        <v>0</v>
      </c>
      <c r="F636" s="1">
        <v>0</v>
      </c>
      <c r="G636" s="2">
        <f t="shared" si="10"/>
        <v>18091.30240000003</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20588.040000000008</v>
      </c>
      <c r="D637" s="1">
        <f>'PR-RAS'!E643</f>
        <v>10839.410000000003</v>
      </c>
      <c r="E637" s="1">
        <v>0</v>
      </c>
      <c r="F637" s="1">
        <v>0</v>
      </c>
      <c r="G637" s="2">
        <f t="shared" si="10"/>
        <v>26881.72296000001</v>
      </c>
      <c r="H637" s="2">
        <f t="shared" si="11"/>
        <v>0.45000000001164153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4591.0000000000291</v>
      </c>
      <c r="D639" s="1">
        <f>'PR-RAS'!E645</f>
        <v>4592.8099999999686</v>
      </c>
      <c r="E639" s="1">
        <v>0</v>
      </c>
      <c r="F639" s="1">
        <v>0</v>
      </c>
      <c r="G639" s="2">
        <f t="shared" si="10"/>
        <v>8789.4835599999788</v>
      </c>
      <c r="H639" s="2">
        <f t="shared" si="11"/>
        <v>0.19000000006053597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41385.14</v>
      </c>
      <c r="D641" s="1">
        <f>'PR-RAS'!E647</f>
        <v>49100.4</v>
      </c>
      <c r="E641" s="1">
        <v>0</v>
      </c>
      <c r="F641" s="1">
        <v>0</v>
      </c>
      <c r="G641" s="2">
        <f t="shared" si="10"/>
        <v>89335.001600000003</v>
      </c>
      <c r="H641" s="2">
        <f t="shared" si="11"/>
        <v>0.54000000000087311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23788.63</v>
      </c>
      <c r="D642" s="1">
        <f>'PR-RAS'!E649</f>
        <v>14200.25</v>
      </c>
      <c r="E642" s="1">
        <v>0</v>
      </c>
      <c r="F642" s="1">
        <v>0</v>
      </c>
      <c r="G642" s="2">
        <f t="shared" si="10"/>
        <v>33453.232330000006</v>
      </c>
      <c r="H642" s="2">
        <f t="shared" si="11"/>
        <v>0.61999999999898137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17495.55</v>
      </c>
      <c r="D643" s="1">
        <f>'PR-RAS'!E650</f>
        <v>27713.63</v>
      </c>
      <c r="E643" s="1">
        <v>0</v>
      </c>
      <c r="F643" s="1">
        <v>0</v>
      </c>
      <c r="G643" s="2">
        <f t="shared" si="10"/>
        <v>46816.444020000003</v>
      </c>
      <c r="H643" s="2">
        <f t="shared" si="11"/>
        <v>0.81999999999970896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35676.14</v>
      </c>
      <c r="D644" s="1">
        <f>'PR-RAS'!E651</f>
        <v>35430.35</v>
      </c>
      <c r="E644" s="1">
        <v>0</v>
      </c>
      <c r="F644" s="1">
        <v>0</v>
      </c>
      <c r="G644" s="2">
        <f t="shared" si="10"/>
        <v>68503.188120000006</v>
      </c>
      <c r="H644" s="2">
        <f t="shared" si="11"/>
        <v>0.48999999999796273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5608.0400000000009</v>
      </c>
      <c r="D645" s="1">
        <f>'PR-RAS'!E652</f>
        <v>6483.5300000000061</v>
      </c>
      <c r="E645" s="1">
        <v>0</v>
      </c>
      <c r="F645" s="1">
        <v>0</v>
      </c>
      <c r="G645" s="2">
        <f t="shared" si="10"/>
        <v>11962.364400000009</v>
      </c>
      <c r="H645" s="2">
        <f t="shared" si="11"/>
        <v>0.50999999999476131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245738.52</v>
      </c>
      <c r="D668" s="1">
        <f>'PR-RAS'!E675</f>
        <v>292336.74</v>
      </c>
      <c r="E668" s="1">
        <v>0</v>
      </c>
      <c r="F668" s="1">
        <v>0</v>
      </c>
      <c r="G668" s="2">
        <f t="shared" si="10"/>
        <v>553884.804</v>
      </c>
      <c r="H668" s="2">
        <f t="shared" si="11"/>
        <v>0.7400000000197906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845.73</v>
      </c>
      <c r="D669" s="1">
        <f>'PR-RAS'!E676</f>
        <v>0</v>
      </c>
      <c r="E669" s="1">
        <v>0</v>
      </c>
      <c r="F669" s="1">
        <v>0</v>
      </c>
      <c r="G669" s="2">
        <f t="shared" si="10"/>
        <v>564.94764000000009</v>
      </c>
      <c r="H669" s="2">
        <f t="shared" si="11"/>
        <v>0.26999999999998181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1696.22</v>
      </c>
      <c r="D703" s="1">
        <f>'PR-RAS'!E710</f>
        <v>0</v>
      </c>
      <c r="E703" s="1">
        <v>0</v>
      </c>
      <c r="F703" s="1">
        <v>0</v>
      </c>
      <c r="G703" s="2">
        <f t="shared" si="10"/>
        <v>1190.7464399999999</v>
      </c>
      <c r="H703" s="2">
        <f t="shared" si="11"/>
        <v>0.22000000000002728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0</v>
      </c>
      <c r="E710" s="1">
        <v>0</v>
      </c>
      <c r="F710" s="1">
        <v>0</v>
      </c>
      <c r="G710" s="2">
        <f t="shared" si="10"/>
        <v>332.41464999999999</v>
      </c>
      <c r="H710" s="2">
        <f t="shared" si="11"/>
        <v>0.14999999999997726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13711.92</v>
      </c>
      <c r="D711" s="1">
        <f>'PR-RAS'!E718</f>
        <v>15266.77</v>
      </c>
      <c r="E711" s="1">
        <v>0</v>
      </c>
      <c r="F711" s="1">
        <v>0</v>
      </c>
      <c r="G711" s="2">
        <f t="shared" si="10"/>
        <v>31414.276599999997</v>
      </c>
      <c r="H711" s="2">
        <f t="shared" si="11"/>
        <v>0.30999999999949068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263.45999999999998</v>
      </c>
      <c r="D713" s="1">
        <f>'PR-RAS'!E720</f>
        <v>1400.1</v>
      </c>
      <c r="E713" s="1">
        <v>0</v>
      </c>
      <c r="F713" s="1">
        <v>0</v>
      </c>
      <c r="G713" s="2">
        <f t="shared" si="10"/>
        <v>2181.3259199999998</v>
      </c>
      <c r="H713" s="2">
        <f t="shared" si="11"/>
        <v>0.55999999999988859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1120.6300000000001</v>
      </c>
      <c r="D715" s="1">
        <f>'PR-RAS'!E722</f>
        <v>0</v>
      </c>
      <c r="E715" s="1">
        <v>0</v>
      </c>
      <c r="F715" s="1">
        <v>0</v>
      </c>
      <c r="G715" s="2">
        <f t="shared" si="10"/>
        <v>800.12982</v>
      </c>
      <c r="H715" s="2">
        <f t="shared" si="11"/>
        <v>0.36999999999989086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48230.98</v>
      </c>
      <c r="D1480" s="6"/>
      <c r="E1480" s="6">
        <v>0</v>
      </c>
      <c r="F1480" s="6">
        <v>0</v>
      </c>
      <c r="G1480" s="7">
        <f t="shared" ref="G1480:G1580" si="34">B1480/1000*C1480</f>
        <v>48.230980000000002</v>
      </c>
      <c r="H1480" s="7">
        <f t="shared" ref="H1480:H1580" si="35">ABS(C1480-ROUND(C1480,0))</f>
        <v>1.9999999996798579E-2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328372.59000000003</v>
      </c>
      <c r="D1481" s="1">
        <v>0</v>
      </c>
      <c r="E1481" s="1">
        <v>0</v>
      </c>
      <c r="F1481" s="1">
        <v>0</v>
      </c>
      <c r="G1481" s="2">
        <f t="shared" si="34"/>
        <v>656.74518000000012</v>
      </c>
      <c r="H1481" s="2">
        <f t="shared" si="35"/>
        <v>0.40999999997438863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328372.59000000003</v>
      </c>
      <c r="D1483" s="1">
        <v>0</v>
      </c>
      <c r="E1483" s="1">
        <v>0</v>
      </c>
      <c r="F1483" s="1">
        <v>0</v>
      </c>
      <c r="G1483" s="2">
        <f t="shared" si="34"/>
        <v>1313.4903600000002</v>
      </c>
      <c r="H1483" s="2">
        <f t="shared" si="35"/>
        <v>0.40999999997438863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278032.09000000003</v>
      </c>
      <c r="D1484" s="1">
        <v>0</v>
      </c>
      <c r="E1484" s="1">
        <v>0</v>
      </c>
      <c r="F1484" s="1">
        <v>0</v>
      </c>
      <c r="G1484" s="2">
        <f t="shared" si="34"/>
        <v>1390.1604500000001</v>
      </c>
      <c r="H1484" s="2">
        <f t="shared" si="35"/>
        <v>9.0000000025611371E-2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49706.33</v>
      </c>
      <c r="D1485" s="1">
        <v>0</v>
      </c>
      <c r="E1485" s="1">
        <v>0</v>
      </c>
      <c r="F1485" s="1">
        <v>0</v>
      </c>
      <c r="G1485" s="2">
        <f t="shared" si="34"/>
        <v>298.23797999999999</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634.16999999999996</v>
      </c>
      <c r="D1486" s="1">
        <v>0</v>
      </c>
      <c r="E1486" s="1">
        <v>0</v>
      </c>
      <c r="F1486" s="1">
        <v>0</v>
      </c>
      <c r="G1486" s="2">
        <f t="shared" si="34"/>
        <v>4.43919</v>
      </c>
      <c r="H1486" s="2">
        <f t="shared" si="35"/>
        <v>0.16999999999995907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323455.61</v>
      </c>
      <c r="D1499" s="1">
        <v>0</v>
      </c>
      <c r="E1499" s="1">
        <v>0</v>
      </c>
      <c r="F1499" s="1">
        <v>0</v>
      </c>
      <c r="G1499" s="2">
        <f t="shared" si="34"/>
        <v>6469.1121999999996</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323455.61</v>
      </c>
      <c r="D1501" s="1">
        <v>0</v>
      </c>
      <c r="E1501" s="1">
        <v>0</v>
      </c>
      <c r="F1501" s="1">
        <v>0</v>
      </c>
      <c r="G1501" s="2">
        <f t="shared" si="34"/>
        <v>7116.0234199999995</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271366.38</v>
      </c>
      <c r="D1502" s="1">
        <v>0</v>
      </c>
      <c r="E1502" s="1">
        <v>0</v>
      </c>
      <c r="F1502" s="1">
        <v>0</v>
      </c>
      <c r="G1502" s="2">
        <f t="shared" si="34"/>
        <v>6241.4267399999999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51436.04</v>
      </c>
      <c r="D1503" s="1">
        <v>0</v>
      </c>
      <c r="E1503" s="1">
        <v>0</v>
      </c>
      <c r="F1503" s="1">
        <v>0</v>
      </c>
      <c r="G1503" s="2">
        <f t="shared" si="34"/>
        <v>1234.46496</v>
      </c>
      <c r="H1503" s="2">
        <f t="shared" si="35"/>
        <v>4.0000000000873115E-2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653.19000000000005</v>
      </c>
      <c r="D1504" s="1">
        <v>0</v>
      </c>
      <c r="E1504" s="1">
        <v>0</v>
      </c>
      <c r="F1504" s="1">
        <v>0</v>
      </c>
      <c r="G1504" s="2">
        <f t="shared" si="34"/>
        <v>16.329750000000001</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53147.960000000021</v>
      </c>
      <c r="D1517" s="1">
        <v>0</v>
      </c>
      <c r="E1517" s="1">
        <v>0</v>
      </c>
      <c r="F1517" s="1">
        <v>0</v>
      </c>
      <c r="G1517" s="2">
        <f t="shared" si="34"/>
        <v>2019.6224800000007</v>
      </c>
      <c r="H1517" s="2">
        <f t="shared" si="35"/>
        <v>3.9999999979045242E-2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53147.960000000006</v>
      </c>
      <c r="D1576" s="1">
        <v>0</v>
      </c>
      <c r="E1576" s="1">
        <v>0</v>
      </c>
      <c r="F1576" s="1">
        <v>0</v>
      </c>
      <c r="G1576" s="2">
        <f t="shared" si="34"/>
        <v>5155.3521200000005</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2140.2600000000002</v>
      </c>
      <c r="D1577" s="1">
        <v>0</v>
      </c>
      <c r="E1577" s="1">
        <v>0</v>
      </c>
      <c r="F1577" s="1">
        <v>0</v>
      </c>
      <c r="G1577" s="2">
        <f t="shared" si="34"/>
        <v>209.74548000000004</v>
      </c>
      <c r="H1577" s="2">
        <f t="shared" si="35"/>
        <v>0.26000000000021828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43141.86</v>
      </c>
      <c r="D1578" s="1">
        <v>0</v>
      </c>
      <c r="E1578" s="1">
        <v>0</v>
      </c>
      <c r="F1578" s="1">
        <v>0</v>
      </c>
      <c r="G1578" s="2">
        <f t="shared" si="34"/>
        <v>4271.04414</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7865.84</v>
      </c>
      <c r="D1579" s="1">
        <v>0</v>
      </c>
      <c r="E1579" s="1">
        <v>0</v>
      </c>
      <c r="F1579" s="1">
        <v>0</v>
      </c>
      <c r="G1579" s="2">
        <f t="shared" si="34"/>
        <v>786.58400000000006</v>
      </c>
      <c r="H1579" s="2">
        <f t="shared" si="35"/>
        <v>0.15999999999985448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8449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265245.8</v>
      </c>
      <c r="I16" s="170">
        <f>'PR-RAS'!E6</f>
        <v>323680.02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281146.73</v>
      </c>
      <c r="I17" s="170">
        <f>'PR-RAS'!E151</f>
        <v>322060.78000000003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4591.0000000000291</v>
      </c>
      <c r="I18" s="170">
        <f>'PR-RAS'!E645</f>
        <v>4592.8099999999686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48230.98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53147.960000000021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53147.960000000006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38" sqref="E1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265245.8</v>
      </c>
      <c r="E6" s="51">
        <f>E7+E44+E50+E82+E106+E124+E133+E139</f>
        <v>323680.02</v>
      </c>
      <c r="F6" s="52">
        <f t="shared" ref="F6:F131" si="0">IF(D6&lt;&gt;0,IF(E6/D6&gt;=100,"&gt;&gt;100",E6/D6*100),"-")</f>
        <v>122.03021499303665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246584.25</v>
      </c>
      <c r="E50" s="51">
        <f>E51+E54+E59+E62+E65+E68+E71+E74+E77</f>
        <v>292336.74</v>
      </c>
      <c r="F50" s="52">
        <f t="shared" si="0"/>
        <v>118.55450621846286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246584.25</v>
      </c>
      <c r="E68" s="51">
        <f t="shared" si="15"/>
        <v>292336.74</v>
      </c>
      <c r="F68" s="52">
        <f t="shared" si="0"/>
        <v>118.55450621846286</v>
      </c>
    </row>
    <row r="69" spans="1:6" ht="12.75" customHeight="1" x14ac:dyDescent="0.2">
      <c r="A69" s="53" t="s">
        <v>184</v>
      </c>
      <c r="B69" s="85" t="s">
        <v>185</v>
      </c>
      <c r="C69" s="50" t="s">
        <v>184</v>
      </c>
      <c r="D69" s="242">
        <v>246584.25</v>
      </c>
      <c r="E69" s="242">
        <v>292336.74</v>
      </c>
      <c r="F69" s="52">
        <f t="shared" si="0"/>
        <v>118.55450621846286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0.87</v>
      </c>
      <c r="E82" s="51">
        <f t="shared" si="19"/>
        <v>0</v>
      </c>
      <c r="F82" s="52">
        <f t="shared" si="0"/>
        <v>0</v>
      </c>
    </row>
    <row r="83" spans="1:6" ht="12.75" customHeight="1" x14ac:dyDescent="0.2">
      <c r="A83" s="53">
        <v>641</v>
      </c>
      <c r="B83" s="85" t="s">
        <v>212</v>
      </c>
      <c r="C83" s="50" t="s">
        <v>213</v>
      </c>
      <c r="D83" s="51">
        <f t="shared" ref="D83:E83" si="20">SUM(D84:D90)</f>
        <v>0.87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0.87</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1696.22</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1696.22</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1696.22</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16964.46</v>
      </c>
      <c r="E133" s="51">
        <f t="shared" si="30"/>
        <v>31343.279999999999</v>
      </c>
      <c r="F133" s="52">
        <f t="shared" ref="F133:F223" si="31">IF(D133&lt;&gt;0,IF(E133/D133&gt;=100,"&gt;&gt;100",E133/D133*100),"-")</f>
        <v>184.7584892180476</v>
      </c>
    </row>
    <row r="134" spans="1:6" ht="24" x14ac:dyDescent="0.2">
      <c r="A134" s="53">
        <v>671</v>
      </c>
      <c r="B134" s="232" t="s">
        <v>314</v>
      </c>
      <c r="C134" s="50" t="s">
        <v>315</v>
      </c>
      <c r="D134" s="51">
        <f t="shared" ref="D134:E134" si="32">SUM(D135:D137)</f>
        <v>16964.46</v>
      </c>
      <c r="E134" s="51">
        <f t="shared" si="32"/>
        <v>31343.279999999999</v>
      </c>
      <c r="F134" s="52">
        <f t="shared" si="31"/>
        <v>184.7584892180476</v>
      </c>
    </row>
    <row r="135" spans="1:6" ht="12.75" customHeight="1" x14ac:dyDescent="0.2">
      <c r="A135" s="53">
        <v>6711</v>
      </c>
      <c r="B135" s="85" t="s">
        <v>316</v>
      </c>
      <c r="C135" s="50" t="s">
        <v>317</v>
      </c>
      <c r="D135" s="242">
        <v>16944.46</v>
      </c>
      <c r="E135" s="242">
        <v>23477.439999999999</v>
      </c>
      <c r="F135" s="52">
        <f t="shared" si="31"/>
        <v>138.55525640828921</v>
      </c>
    </row>
    <row r="136" spans="1:6" ht="24" x14ac:dyDescent="0.2">
      <c r="A136" s="53">
        <v>6712</v>
      </c>
      <c r="B136" s="232" t="s">
        <v>318</v>
      </c>
      <c r="C136" s="50" t="s">
        <v>319</v>
      </c>
      <c r="D136" s="242">
        <v>20</v>
      </c>
      <c r="E136" s="242">
        <v>7865.84</v>
      </c>
      <c r="F136" s="52" t="str">
        <f t="shared" si="31"/>
        <v>&gt;&gt;100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281146.73</v>
      </c>
      <c r="E151" s="51">
        <f t="shared" si="35"/>
        <v>322060.78000000003</v>
      </c>
      <c r="F151" s="52">
        <f t="shared" si="31"/>
        <v>114.55256121954542</v>
      </c>
    </row>
    <row r="152" spans="1:6" ht="12.75" customHeight="1" x14ac:dyDescent="0.2">
      <c r="A152" s="53">
        <v>31</v>
      </c>
      <c r="B152" s="85" t="s">
        <v>349</v>
      </c>
      <c r="C152" s="50" t="s">
        <v>35</v>
      </c>
      <c r="D152" s="51">
        <f t="shared" ref="D152:E152" si="36">D153+D158+D159</f>
        <v>226920.01000000004</v>
      </c>
      <c r="E152" s="51">
        <f t="shared" si="36"/>
        <v>271280.87</v>
      </c>
      <c r="F152" s="52">
        <f t="shared" si="31"/>
        <v>119.54911777061881</v>
      </c>
    </row>
    <row r="153" spans="1:6" ht="12.75" customHeight="1" x14ac:dyDescent="0.2">
      <c r="A153" s="53">
        <v>311</v>
      </c>
      <c r="B153" s="85" t="s">
        <v>350</v>
      </c>
      <c r="C153" s="50" t="s">
        <v>351</v>
      </c>
      <c r="D153" s="51">
        <f t="shared" ref="D153:E153" si="37">SUM(D154:D157)</f>
        <v>187606.08000000002</v>
      </c>
      <c r="E153" s="51">
        <f t="shared" si="37"/>
        <v>224004.44</v>
      </c>
      <c r="F153" s="52">
        <f t="shared" si="31"/>
        <v>119.40148208416272</v>
      </c>
    </row>
    <row r="154" spans="1:6" ht="12.75" customHeight="1" x14ac:dyDescent="0.2">
      <c r="A154" s="53">
        <v>3111</v>
      </c>
      <c r="B154" s="85" t="s">
        <v>352</v>
      </c>
      <c r="C154" s="50" t="s">
        <v>353</v>
      </c>
      <c r="D154" s="242">
        <v>179919.35</v>
      </c>
      <c r="E154" s="242">
        <v>216146.41</v>
      </c>
      <c r="F154" s="52">
        <f t="shared" si="31"/>
        <v>120.13516611748543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3334.53</v>
      </c>
      <c r="E156" s="242">
        <v>2159.23</v>
      </c>
      <c r="F156" s="52">
        <f t="shared" si="31"/>
        <v>64.753653438415597</v>
      </c>
    </row>
    <row r="157" spans="1:6" ht="12.75" customHeight="1" x14ac:dyDescent="0.2">
      <c r="A157" s="53">
        <v>3114</v>
      </c>
      <c r="B157" s="85" t="s">
        <v>358</v>
      </c>
      <c r="C157" s="50" t="s">
        <v>359</v>
      </c>
      <c r="D157" s="242">
        <v>4352.2</v>
      </c>
      <c r="E157" s="242">
        <v>5698.8</v>
      </c>
      <c r="F157" s="52">
        <f t="shared" si="31"/>
        <v>130.94067368227564</v>
      </c>
    </row>
    <row r="158" spans="1:6" ht="12.75" customHeight="1" x14ac:dyDescent="0.2">
      <c r="A158" s="53">
        <v>312</v>
      </c>
      <c r="B158" s="85" t="s">
        <v>360</v>
      </c>
      <c r="C158" s="50" t="s">
        <v>361</v>
      </c>
      <c r="D158" s="242">
        <v>9759.92</v>
      </c>
      <c r="E158" s="242">
        <v>9994.93</v>
      </c>
      <c r="F158" s="52">
        <f t="shared" si="31"/>
        <v>102.40790908122197</v>
      </c>
    </row>
    <row r="159" spans="1:6" ht="12.75" customHeight="1" x14ac:dyDescent="0.2">
      <c r="A159" s="53">
        <v>313</v>
      </c>
      <c r="B159" s="85" t="s">
        <v>362</v>
      </c>
      <c r="C159" s="50" t="s">
        <v>363</v>
      </c>
      <c r="D159" s="51">
        <f t="shared" ref="D159:E159" si="38">SUM(D160:D162)</f>
        <v>29554.01</v>
      </c>
      <c r="E159" s="51">
        <f t="shared" si="38"/>
        <v>37281.5</v>
      </c>
      <c r="F159" s="52">
        <f t="shared" si="31"/>
        <v>126.14701016884004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29554.01</v>
      </c>
      <c r="E161" s="242">
        <v>37281.5</v>
      </c>
      <c r="F161" s="52">
        <f t="shared" si="31"/>
        <v>126.14701016884004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53844.390000000007</v>
      </c>
      <c r="E163" s="51">
        <f t="shared" si="39"/>
        <v>50005.340000000004</v>
      </c>
      <c r="F163" s="52">
        <f t="shared" si="31"/>
        <v>92.870102159203583</v>
      </c>
    </row>
    <row r="164" spans="1:6" ht="12.75" customHeight="1" x14ac:dyDescent="0.2">
      <c r="A164" s="53">
        <v>321</v>
      </c>
      <c r="B164" s="85" t="s">
        <v>371</v>
      </c>
      <c r="C164" s="50" t="s">
        <v>372</v>
      </c>
      <c r="D164" s="51">
        <f t="shared" ref="D164:E164" si="40">SUM(D165:D168)</f>
        <v>28544.86</v>
      </c>
      <c r="E164" s="51">
        <f t="shared" si="40"/>
        <v>19932.600000000002</v>
      </c>
      <c r="F164" s="52">
        <f t="shared" si="31"/>
        <v>69.829034018734021</v>
      </c>
    </row>
    <row r="165" spans="1:6" ht="12.75" customHeight="1" x14ac:dyDescent="0.2">
      <c r="A165" s="53">
        <v>3211</v>
      </c>
      <c r="B165" s="85" t="s">
        <v>373</v>
      </c>
      <c r="C165" s="50" t="s">
        <v>374</v>
      </c>
      <c r="D165" s="242">
        <v>6272.54</v>
      </c>
      <c r="E165" s="242">
        <v>4082.45</v>
      </c>
      <c r="F165" s="52">
        <f t="shared" si="31"/>
        <v>65.084479333730826</v>
      </c>
    </row>
    <row r="166" spans="1:6" ht="12.75" customHeight="1" x14ac:dyDescent="0.2">
      <c r="A166" s="53">
        <v>3212</v>
      </c>
      <c r="B166" s="85" t="s">
        <v>375</v>
      </c>
      <c r="C166" s="50" t="s">
        <v>376</v>
      </c>
      <c r="D166" s="242">
        <v>13711.92</v>
      </c>
      <c r="E166" s="242">
        <v>15266.77</v>
      </c>
      <c r="F166" s="52">
        <f t="shared" si="31"/>
        <v>111.33940396385043</v>
      </c>
    </row>
    <row r="167" spans="1:6" ht="12.75" customHeight="1" x14ac:dyDescent="0.2">
      <c r="A167" s="53">
        <v>3213</v>
      </c>
      <c r="B167" s="85" t="s">
        <v>377</v>
      </c>
      <c r="C167" s="50" t="s">
        <v>378</v>
      </c>
      <c r="D167" s="242">
        <v>8560.4</v>
      </c>
      <c r="E167" s="242">
        <v>583.38</v>
      </c>
      <c r="F167" s="52">
        <f t="shared" si="31"/>
        <v>6.8148684640904635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17824.689999999999</v>
      </c>
      <c r="E169" s="51">
        <f t="shared" si="41"/>
        <v>17702.95</v>
      </c>
      <c r="F169" s="52">
        <f t="shared" si="31"/>
        <v>99.317014769962356</v>
      </c>
    </row>
    <row r="170" spans="1:6" ht="12.75" customHeight="1" x14ac:dyDescent="0.2">
      <c r="A170" s="53">
        <v>3221</v>
      </c>
      <c r="B170" s="85" t="s">
        <v>383</v>
      </c>
      <c r="C170" s="50" t="s">
        <v>384</v>
      </c>
      <c r="D170" s="242">
        <v>2569.81</v>
      </c>
      <c r="E170" s="242">
        <v>2610.63</v>
      </c>
      <c r="F170" s="52">
        <f t="shared" si="31"/>
        <v>101.588444281873</v>
      </c>
    </row>
    <row r="171" spans="1:6" ht="12.75" customHeight="1" x14ac:dyDescent="0.2">
      <c r="A171" s="53">
        <v>3222</v>
      </c>
      <c r="B171" s="85" t="s">
        <v>385</v>
      </c>
      <c r="C171" s="50" t="s">
        <v>386</v>
      </c>
      <c r="D171" s="242">
        <v>9850.4</v>
      </c>
      <c r="E171" s="242">
        <v>9302.94</v>
      </c>
      <c r="F171" s="52">
        <f t="shared" si="31"/>
        <v>94.442256152034446</v>
      </c>
    </row>
    <row r="172" spans="1:6" ht="12.75" customHeight="1" x14ac:dyDescent="0.2">
      <c r="A172" s="53">
        <v>3223</v>
      </c>
      <c r="B172" s="85" t="s">
        <v>387</v>
      </c>
      <c r="C172" s="50" t="s">
        <v>388</v>
      </c>
      <c r="D172" s="242">
        <v>5228.13</v>
      </c>
      <c r="E172" s="242">
        <v>5319.14</v>
      </c>
      <c r="F172" s="52">
        <f t="shared" si="31"/>
        <v>101.74077538240252</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95.16</v>
      </c>
      <c r="E174" s="242">
        <v>470.24</v>
      </c>
      <c r="F174" s="52">
        <f t="shared" si="31"/>
        <v>494.15720891130729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81.19</v>
      </c>
      <c r="E176" s="242"/>
      <c r="F176" s="52">
        <f t="shared" si="31"/>
        <v>0</v>
      </c>
    </row>
    <row r="177" spans="1:6" ht="12.75" customHeight="1" x14ac:dyDescent="0.2">
      <c r="A177" s="53">
        <v>323</v>
      </c>
      <c r="B177" s="85" t="s">
        <v>397</v>
      </c>
      <c r="C177" s="50" t="s">
        <v>398</v>
      </c>
      <c r="D177" s="51">
        <f t="shared" ref="D177:E177" si="42">SUM(D178:D186)</f>
        <v>4917.2899999999991</v>
      </c>
      <c r="E177" s="51">
        <f t="shared" si="42"/>
        <v>10695.07</v>
      </c>
      <c r="F177" s="52">
        <f t="shared" si="31"/>
        <v>217.49927297352815</v>
      </c>
    </row>
    <row r="178" spans="1:6" ht="12.75" customHeight="1" x14ac:dyDescent="0.2">
      <c r="A178" s="53">
        <v>3231</v>
      </c>
      <c r="B178" s="85" t="s">
        <v>399</v>
      </c>
      <c r="C178" s="50" t="s">
        <v>400</v>
      </c>
      <c r="D178" s="242">
        <v>305.72000000000003</v>
      </c>
      <c r="E178" s="242">
        <v>3068.55</v>
      </c>
      <c r="F178" s="52">
        <f t="shared" si="31"/>
        <v>1003.71254742902</v>
      </c>
    </row>
    <row r="179" spans="1:6" ht="12.75" customHeight="1" x14ac:dyDescent="0.2">
      <c r="A179" s="53">
        <v>3232</v>
      </c>
      <c r="B179" s="85" t="s">
        <v>401</v>
      </c>
      <c r="C179" s="50" t="s">
        <v>402</v>
      </c>
      <c r="D179" s="242">
        <v>734.04</v>
      </c>
      <c r="E179" s="242">
        <v>897.87</v>
      </c>
      <c r="F179" s="52">
        <f t="shared" si="31"/>
        <v>122.31894719633809</v>
      </c>
    </row>
    <row r="180" spans="1:6" ht="12.75" customHeight="1" x14ac:dyDescent="0.2">
      <c r="A180" s="53">
        <v>3233</v>
      </c>
      <c r="B180" s="85" t="s">
        <v>403</v>
      </c>
      <c r="C180" s="50" t="s">
        <v>404</v>
      </c>
      <c r="D180" s="242">
        <v>63.72</v>
      </c>
      <c r="E180" s="242">
        <v>561.41999999999996</v>
      </c>
      <c r="F180" s="52">
        <f t="shared" si="31"/>
        <v>881.07344632768354</v>
      </c>
    </row>
    <row r="181" spans="1:6" ht="12.75" customHeight="1" x14ac:dyDescent="0.2">
      <c r="A181" s="53">
        <v>3234</v>
      </c>
      <c r="B181" s="85" t="s">
        <v>405</v>
      </c>
      <c r="C181" s="50" t="s">
        <v>406</v>
      </c>
      <c r="D181" s="242">
        <v>790.95</v>
      </c>
      <c r="E181" s="242">
        <v>1281.28</v>
      </c>
      <c r="F181" s="52">
        <f t="shared" si="31"/>
        <v>161.99254061571526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470.96</v>
      </c>
      <c r="E183" s="242">
        <v>2743.34</v>
      </c>
      <c r="F183" s="52">
        <f t="shared" si="31"/>
        <v>582.49957533548502</v>
      </c>
    </row>
    <row r="184" spans="1:6" ht="12.75" customHeight="1" x14ac:dyDescent="0.2">
      <c r="A184" s="53">
        <v>3237</v>
      </c>
      <c r="B184" s="85" t="s">
        <v>411</v>
      </c>
      <c r="C184" s="50" t="s">
        <v>412</v>
      </c>
      <c r="D184" s="242">
        <v>1182.8399999999999</v>
      </c>
      <c r="E184" s="242">
        <v>462.5</v>
      </c>
      <c r="F184" s="52">
        <f t="shared" si="31"/>
        <v>39.100808224273784</v>
      </c>
    </row>
    <row r="185" spans="1:6" ht="12.75" customHeight="1" x14ac:dyDescent="0.2">
      <c r="A185" s="53">
        <v>3238</v>
      </c>
      <c r="B185" s="85" t="s">
        <v>413</v>
      </c>
      <c r="C185" s="50" t="s">
        <v>414</v>
      </c>
      <c r="D185" s="242">
        <v>1224.6600000000001</v>
      </c>
      <c r="E185" s="242">
        <v>1158.3399999999999</v>
      </c>
      <c r="F185" s="52">
        <f t="shared" si="31"/>
        <v>94.584619404569409</v>
      </c>
    </row>
    <row r="186" spans="1:6" ht="12.75" customHeight="1" x14ac:dyDescent="0.2">
      <c r="A186" s="53">
        <v>3239</v>
      </c>
      <c r="B186" s="85" t="s">
        <v>415</v>
      </c>
      <c r="C186" s="50" t="s">
        <v>416</v>
      </c>
      <c r="D186" s="242">
        <v>144.4</v>
      </c>
      <c r="E186" s="242">
        <v>521.77</v>
      </c>
      <c r="F186" s="52">
        <f t="shared" si="31"/>
        <v>361.33656509695288</v>
      </c>
    </row>
    <row r="187" spans="1:6" ht="12.75" customHeight="1" x14ac:dyDescent="0.2">
      <c r="A187" s="53">
        <v>324</v>
      </c>
      <c r="B187" s="85" t="s">
        <v>417</v>
      </c>
      <c r="C187" s="50" t="s">
        <v>418</v>
      </c>
      <c r="D187" s="242">
        <v>1620.48</v>
      </c>
      <c r="E187" s="242">
        <v>185.91</v>
      </c>
      <c r="F187" s="52">
        <f t="shared" si="31"/>
        <v>11.472526658767771</v>
      </c>
    </row>
    <row r="188" spans="1:6" ht="12.75" customHeight="1" x14ac:dyDescent="0.2">
      <c r="A188" s="53">
        <v>329</v>
      </c>
      <c r="B188" s="85" t="s">
        <v>419</v>
      </c>
      <c r="C188" s="50" t="s">
        <v>420</v>
      </c>
      <c r="D188" s="51">
        <f t="shared" ref="D188:E188" si="43">SUM(D189:D195)</f>
        <v>937.06999999999994</v>
      </c>
      <c r="E188" s="51">
        <f t="shared" si="43"/>
        <v>1488.81</v>
      </c>
      <c r="F188" s="52">
        <f t="shared" si="31"/>
        <v>158.87927262637797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220.23</v>
      </c>
      <c r="F190" s="52" t="str">
        <f t="shared" si="31"/>
        <v>-</v>
      </c>
    </row>
    <row r="191" spans="1:6" ht="12.75" customHeight="1" x14ac:dyDescent="0.2">
      <c r="A191" s="53">
        <v>3293</v>
      </c>
      <c r="B191" s="85" t="s">
        <v>425</v>
      </c>
      <c r="C191" s="50" t="s">
        <v>426</v>
      </c>
      <c r="D191" s="242">
        <v>42.95</v>
      </c>
      <c r="E191" s="242"/>
      <c r="F191" s="52">
        <f t="shared" si="31"/>
        <v>0</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824.43</v>
      </c>
      <c r="E193" s="242">
        <v>1215.49</v>
      </c>
      <c r="F193" s="52">
        <f t="shared" si="31"/>
        <v>147.4339846924542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16.600000000000001</v>
      </c>
      <c r="E195" s="242"/>
      <c r="F195" s="52">
        <f t="shared" si="31"/>
        <v>0</v>
      </c>
    </row>
    <row r="196" spans="1:6" ht="12.75" customHeight="1" x14ac:dyDescent="0.2">
      <c r="A196" s="53">
        <v>34</v>
      </c>
      <c r="B196" s="232" t="s">
        <v>435</v>
      </c>
      <c r="C196" s="50" t="s">
        <v>436</v>
      </c>
      <c r="D196" s="51">
        <f t="shared" ref="D196:E196" si="44">D197+D202+D210</f>
        <v>204.04</v>
      </c>
      <c r="E196" s="51">
        <f t="shared" si="44"/>
        <v>634.16999999999996</v>
      </c>
      <c r="F196" s="52">
        <f t="shared" si="31"/>
        <v>310.8067045677318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204.04</v>
      </c>
      <c r="E210" s="51">
        <f t="shared" si="47"/>
        <v>634.16999999999996</v>
      </c>
      <c r="F210" s="52">
        <f t="shared" si="31"/>
        <v>310.8067045677318</v>
      </c>
    </row>
    <row r="211" spans="1:6" ht="12.75" customHeight="1" x14ac:dyDescent="0.2">
      <c r="A211" s="53">
        <v>3431</v>
      </c>
      <c r="B211" s="232" t="s">
        <v>465</v>
      </c>
      <c r="C211" s="50" t="s">
        <v>466</v>
      </c>
      <c r="D211" s="242">
        <v>204.04</v>
      </c>
      <c r="E211" s="242">
        <v>634.16999999999996</v>
      </c>
      <c r="F211" s="52">
        <f t="shared" si="31"/>
        <v>310.8067045677318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178.29</v>
      </c>
      <c r="E263" s="51">
        <f t="shared" si="68"/>
        <v>140.4</v>
      </c>
      <c r="F263" s="52">
        <f t="shared" ref="F263:F267" si="69">IF(D263&lt;&gt;0,IF(E263/D263&gt;=100,"&gt;&gt;100",E263/D263*100),"-")</f>
        <v>78.748107016658267</v>
      </c>
    </row>
    <row r="264" spans="1:6" ht="12.75" customHeight="1" x14ac:dyDescent="0.2">
      <c r="A264" s="53">
        <v>381</v>
      </c>
      <c r="B264" s="85" t="s">
        <v>567</v>
      </c>
      <c r="C264" s="50" t="s">
        <v>568</v>
      </c>
      <c r="D264" s="51">
        <f t="shared" ref="D264:E264" si="70">SUM(D265:D267)</f>
        <v>178.29</v>
      </c>
      <c r="E264" s="51">
        <f t="shared" si="70"/>
        <v>140.4</v>
      </c>
      <c r="F264" s="52">
        <f t="shared" si="69"/>
        <v>78.748107016658267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178.29</v>
      </c>
      <c r="E266" s="242">
        <v>140.4</v>
      </c>
      <c r="F266" s="52">
        <f t="shared" si="69"/>
        <v>78.748107016658267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281146.73</v>
      </c>
      <c r="E289" s="51">
        <f t="shared" si="79"/>
        <v>322060.78000000003</v>
      </c>
      <c r="F289" s="52">
        <f t="shared" si="76"/>
        <v>114.55256121954542</v>
      </c>
    </row>
    <row r="290" spans="1:6" ht="12.75" customHeight="1" x14ac:dyDescent="0.2">
      <c r="A290" s="53" t="s">
        <v>608</v>
      </c>
      <c r="B290" s="85" t="s">
        <v>619</v>
      </c>
      <c r="C290" s="50" t="s">
        <v>620</v>
      </c>
      <c r="D290" s="51">
        <f>IF(D6&gt;=D289,D6-D289,0)</f>
        <v>0</v>
      </c>
      <c r="E290" s="51">
        <f>IF(E6&gt;=E289,E6-E289,0)</f>
        <v>1619.2399999999907</v>
      </c>
      <c r="F290" s="52" t="str">
        <f t="shared" si="76"/>
        <v>-</v>
      </c>
    </row>
    <row r="291" spans="1:6" ht="12.75" customHeight="1" x14ac:dyDescent="0.2">
      <c r="A291" s="53" t="s">
        <v>608</v>
      </c>
      <c r="B291" s="85" t="s">
        <v>621</v>
      </c>
      <c r="C291" s="50" t="s">
        <v>622</v>
      </c>
      <c r="D291" s="51">
        <f>IF(D289&gt;=D6,D289-D6,0)</f>
        <v>15900.929999999993</v>
      </c>
      <c r="E291" s="51">
        <f>IF(E289&gt;=E6,E289-E6,0)</f>
        <v>0</v>
      </c>
      <c r="F291" s="52">
        <f t="shared" si="76"/>
        <v>0</v>
      </c>
    </row>
    <row r="292" spans="1:6" ht="12.75" customHeight="1" x14ac:dyDescent="0.2">
      <c r="A292" s="53">
        <v>92211</v>
      </c>
      <c r="B292" s="85" t="s">
        <v>623</v>
      </c>
      <c r="C292" s="50" t="s">
        <v>624</v>
      </c>
      <c r="D292" s="242">
        <v>166908.6</v>
      </c>
      <c r="E292" s="242">
        <v>170768.99</v>
      </c>
      <c r="F292" s="52">
        <f t="shared" si="76"/>
        <v>102.31287662828636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29471.78</v>
      </c>
      <c r="E294" s="242">
        <v>51357.75</v>
      </c>
      <c r="F294" s="52">
        <f t="shared" si="76"/>
        <v>174.26076741886646</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96.11</v>
      </c>
      <c r="E350" s="51">
        <f t="shared" si="95"/>
        <v>7865.84</v>
      </c>
      <c r="F350" s="52">
        <f t="shared" si="81"/>
        <v>8184.2055977525761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96.11</v>
      </c>
      <c r="E363" s="51">
        <f t="shared" si="99"/>
        <v>7865.84</v>
      </c>
      <c r="F363" s="52">
        <f t="shared" si="81"/>
        <v>8184.2055977525761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141.25</v>
      </c>
      <c r="F369" s="52" t="str">
        <f t="shared" si="81"/>
        <v>-</v>
      </c>
    </row>
    <row r="370" spans="1:6" ht="12.75" customHeight="1" x14ac:dyDescent="0.2">
      <c r="A370" s="53">
        <v>4221</v>
      </c>
      <c r="B370" s="85" t="s">
        <v>674</v>
      </c>
      <c r="C370" s="50" t="s">
        <v>766</v>
      </c>
      <c r="D370" s="242">
        <v>0</v>
      </c>
      <c r="E370" s="242">
        <v>141.25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7724.59</v>
      </c>
      <c r="F378" s="52" t="str">
        <f t="shared" si="81"/>
        <v>-</v>
      </c>
    </row>
    <row r="379" spans="1:6" ht="12.75" customHeight="1" x14ac:dyDescent="0.2">
      <c r="A379" s="53">
        <v>4231</v>
      </c>
      <c r="B379" s="85" t="s">
        <v>692</v>
      </c>
      <c r="C379" s="50" t="s">
        <v>777</v>
      </c>
      <c r="D379" s="242">
        <v>0</v>
      </c>
      <c r="E379" s="242">
        <v>7724.59</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96.11</v>
      </c>
      <c r="E383" s="51">
        <f t="shared" si="103"/>
        <v>0</v>
      </c>
      <c r="F383" s="52">
        <f t="shared" si="81"/>
        <v>0</v>
      </c>
    </row>
    <row r="384" spans="1:6" ht="12.75" customHeight="1" x14ac:dyDescent="0.2">
      <c r="A384" s="53">
        <v>4241</v>
      </c>
      <c r="B384" s="85" t="s">
        <v>783</v>
      </c>
      <c r="C384" s="50" t="s">
        <v>784</v>
      </c>
      <c r="D384" s="242">
        <v>96.11</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96.11</v>
      </c>
      <c r="E408" s="51">
        <f t="shared" si="111"/>
        <v>7865.84</v>
      </c>
      <c r="F408" s="52">
        <f t="shared" si="81"/>
        <v>8184.2055977525761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146320.56</v>
      </c>
      <c r="E410" s="242">
        <v>159929.57999999999</v>
      </c>
      <c r="F410" s="52">
        <f t="shared" si="81"/>
        <v>109.30082552991868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265245.8</v>
      </c>
      <c r="E412" s="51">
        <f>E6+E298</f>
        <v>323680.02</v>
      </c>
      <c r="F412" s="52">
        <f t="shared" si="81"/>
        <v>122.03021499303665</v>
      </c>
    </row>
    <row r="413" spans="1:6" ht="12.75" customHeight="1" x14ac:dyDescent="0.2">
      <c r="A413" s="53" t="s">
        <v>608</v>
      </c>
      <c r="B413" s="85" t="s">
        <v>831</v>
      </c>
      <c r="C413" s="50" t="s">
        <v>832</v>
      </c>
      <c r="D413" s="51">
        <f t="shared" ref="D413:E413" si="112">D289+D350</f>
        <v>281242.83999999997</v>
      </c>
      <c r="E413" s="51">
        <f t="shared" si="112"/>
        <v>329926.62000000005</v>
      </c>
      <c r="F413" s="52">
        <f t="shared" si="81"/>
        <v>117.3102291244108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15997.039999999979</v>
      </c>
      <c r="E415" s="51">
        <f t="shared" si="114"/>
        <v>6246.6000000000349</v>
      </c>
      <c r="F415" s="52">
        <f t="shared" si="81"/>
        <v>39.048473967684288</v>
      </c>
    </row>
    <row r="416" spans="1:6" ht="12.75" customHeight="1" x14ac:dyDescent="0.2">
      <c r="A416" s="60" t="s">
        <v>837</v>
      </c>
      <c r="B416" s="232" t="s">
        <v>838</v>
      </c>
      <c r="C416" s="61" t="s">
        <v>839</v>
      </c>
      <c r="D416" s="51">
        <f t="shared" ref="D416:E416" si="115">IF(D292-D293+D409-D410&gt;=0,D292-D293+D409-D410,0)</f>
        <v>20588.040000000008</v>
      </c>
      <c r="E416" s="51">
        <f t="shared" si="115"/>
        <v>10839.410000000003</v>
      </c>
      <c r="F416" s="52">
        <f t="shared" si="81"/>
        <v>52.64906227110496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29471.78</v>
      </c>
      <c r="E418" s="62">
        <f t="shared" si="117"/>
        <v>51357.75</v>
      </c>
      <c r="F418" s="57">
        <f t="shared" si="81"/>
        <v>174.26076741886646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265245.8</v>
      </c>
      <c r="E639" s="51">
        <f t="shared" si="180"/>
        <v>323680.02</v>
      </c>
      <c r="F639" s="52">
        <f t="shared" si="119"/>
        <v>122.03021499303665</v>
      </c>
    </row>
    <row r="640" spans="1:6" ht="12.75" customHeight="1" x14ac:dyDescent="0.2">
      <c r="A640" s="53" t="s">
        <v>608</v>
      </c>
      <c r="B640" s="85" t="s">
        <v>1277</v>
      </c>
      <c r="C640" s="50" t="s">
        <v>1278</v>
      </c>
      <c r="D640" s="51">
        <f t="shared" ref="D640:E640" si="181">D413+D528</f>
        <v>281242.83999999997</v>
      </c>
      <c r="E640" s="51">
        <f t="shared" si="181"/>
        <v>329926.62000000005</v>
      </c>
      <c r="F640" s="52">
        <f t="shared" si="119"/>
        <v>117.3102291244108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15997.039999999979</v>
      </c>
      <c r="E642" s="51">
        <f t="shared" si="183"/>
        <v>6246.6000000000349</v>
      </c>
      <c r="F642" s="52">
        <f t="shared" si="119"/>
        <v>39.048473967684288</v>
      </c>
    </row>
    <row r="643" spans="1:6" ht="24" x14ac:dyDescent="0.2">
      <c r="A643" s="60" t="s">
        <v>1283</v>
      </c>
      <c r="B643" s="85" t="s">
        <v>1284</v>
      </c>
      <c r="C643" s="61" t="s">
        <v>1283</v>
      </c>
      <c r="D643" s="51">
        <f t="shared" ref="D643:E643" si="184">IF(D416-D417+D637-D638&gt;=0,D416-D417+D637-D638,0)</f>
        <v>20588.040000000008</v>
      </c>
      <c r="E643" s="51">
        <f t="shared" si="184"/>
        <v>10839.410000000003</v>
      </c>
      <c r="F643" s="52">
        <f t="shared" si="119"/>
        <v>52.64906227110496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4591.0000000000291</v>
      </c>
      <c r="E645" s="51">
        <f t="shared" si="186"/>
        <v>4592.8099999999686</v>
      </c>
      <c r="F645" s="52">
        <f t="shared" si="119"/>
        <v>100.03942496188063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41385.14</v>
      </c>
      <c r="E647" s="243">
        <v>49100.4</v>
      </c>
      <c r="F647" s="57">
        <f t="shared" si="119"/>
        <v>118.64258523711652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23788.63</v>
      </c>
      <c r="E649" s="242">
        <v>14200.25</v>
      </c>
      <c r="F649" s="52">
        <f t="shared" ref="F649:F724" si="188">IF(D649&lt;&gt;0,IF(E649/D649&gt;=100,"&gt;&gt;100",E649/D649*100),"-")</f>
        <v>59.69343337552435</v>
      </c>
    </row>
    <row r="650" spans="1:6" ht="12.75" customHeight="1" x14ac:dyDescent="0.2">
      <c r="A650" s="53" t="s">
        <v>1296</v>
      </c>
      <c r="B650" s="85" t="s">
        <v>1297</v>
      </c>
      <c r="C650" s="50" t="s">
        <v>1296</v>
      </c>
      <c r="D650" s="242">
        <v>17495.55</v>
      </c>
      <c r="E650" s="242">
        <v>27713.63</v>
      </c>
      <c r="F650" s="52">
        <f t="shared" si="188"/>
        <v>158.40387984373169</v>
      </c>
    </row>
    <row r="651" spans="1:6" ht="12.75" customHeight="1" x14ac:dyDescent="0.2">
      <c r="A651" s="53" t="s">
        <v>1298</v>
      </c>
      <c r="B651" s="85" t="s">
        <v>1299</v>
      </c>
      <c r="C651" s="50" t="s">
        <v>1298</v>
      </c>
      <c r="D651" s="242">
        <v>35676.14</v>
      </c>
      <c r="E651" s="242">
        <v>35430.35</v>
      </c>
      <c r="F651" s="52">
        <f t="shared" si="188"/>
        <v>99.311052148578852</v>
      </c>
    </row>
    <row r="652" spans="1:6" ht="24" x14ac:dyDescent="0.2">
      <c r="A652" s="53">
        <v>11</v>
      </c>
      <c r="B652" s="85" t="s">
        <v>1300</v>
      </c>
      <c r="C652" s="50" t="s">
        <v>1301</v>
      </c>
      <c r="D652" s="51">
        <f t="shared" ref="D652:E652" si="189">+D649+D650-D651</f>
        <v>5608.0400000000009</v>
      </c>
      <c r="E652" s="51">
        <f t="shared" si="189"/>
        <v>6483.5300000000061</v>
      </c>
      <c r="F652" s="52">
        <f t="shared" si="188"/>
        <v>115.61133658105159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31</v>
      </c>
      <c r="E654" s="262">
        <v>31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245738.52</v>
      </c>
      <c r="E675" s="242">
        <v>292336.74</v>
      </c>
      <c r="F675" s="52">
        <f t="shared" si="188"/>
        <v>118.96252162664609</v>
      </c>
    </row>
    <row r="676" spans="1:6" ht="24" x14ac:dyDescent="0.2">
      <c r="A676" s="53">
        <v>63613</v>
      </c>
      <c r="B676" s="232" t="s">
        <v>1349</v>
      </c>
      <c r="C676" s="50" t="s">
        <v>1350</v>
      </c>
      <c r="D676" s="242">
        <v>845.73</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1696.22</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1327.24</v>
      </c>
      <c r="E716" s="242"/>
      <c r="F716" s="52">
        <f t="shared" si="188"/>
        <v>0</v>
      </c>
    </row>
    <row r="717" spans="1:6" ht="12.75" customHeight="1" x14ac:dyDescent="0.2">
      <c r="A717" s="53">
        <v>31215</v>
      </c>
      <c r="B717" s="85" t="s">
        <v>1413</v>
      </c>
      <c r="C717" s="50" t="s">
        <v>1414</v>
      </c>
      <c r="D717" s="242">
        <v>468.85</v>
      </c>
      <c r="E717" s="242"/>
      <c r="F717" s="52">
        <f t="shared" si="188"/>
        <v>0</v>
      </c>
    </row>
    <row r="718" spans="1:6" ht="12.75" customHeight="1" x14ac:dyDescent="0.2">
      <c r="A718" s="53">
        <v>32121</v>
      </c>
      <c r="B718" s="85" t="s">
        <v>1415</v>
      </c>
      <c r="C718" s="50" t="s">
        <v>1416</v>
      </c>
      <c r="D718" s="242">
        <v>13711.92</v>
      </c>
      <c r="E718" s="242">
        <v>15266.77</v>
      </c>
      <c r="F718" s="52">
        <f t="shared" si="188"/>
        <v>111.33940396385043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263.45999999999998</v>
      </c>
      <c r="E720" s="242">
        <v>1400.1</v>
      </c>
      <c r="F720" s="52">
        <f t="shared" si="188"/>
        <v>531.42792074698241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1120.6300000000001</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48230.98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328372.59000000003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328372.59000000003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278032.09000000003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49706.33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634.16999999999996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323455.61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323455.61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271366.38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51436.04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653.19000000000005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53147.960000000021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53147.960000000006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2140.2600000000002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43141.86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7865.84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8449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Tihana</cp:lastModifiedBy>
  <cp:lastPrinted>2023-12-21T13:12:35Z</cp:lastPrinted>
  <dcterms:created xsi:type="dcterms:W3CDTF">2022-04-01T05:14:30Z</dcterms:created>
  <dcterms:modified xsi:type="dcterms:W3CDTF">2024-07-05T09:19:44Z</dcterms:modified>
</cp:coreProperties>
</file>